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AP\IN\Безбабный\Тендерные процедуры\Текущие тендеры\АХО_Ремонт_Харьков_Свободы\расылка\"/>
    </mc:Choice>
  </mc:AlternateContent>
  <bookViews>
    <workbookView xWindow="-120" yWindow="360" windowWidth="25440" windowHeight="15390"/>
  </bookViews>
  <sheets>
    <sheet name="Кошторис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5" i="6" l="1"/>
  <c r="L155" i="6"/>
  <c r="J154" i="6"/>
  <c r="L154" i="6" s="1"/>
  <c r="J121" i="6"/>
  <c r="F112" i="6" l="1"/>
  <c r="J77" i="6"/>
  <c r="I76" i="6"/>
  <c r="J76" i="6" s="1"/>
  <c r="J102" i="6"/>
  <c r="L102" i="6" s="1"/>
  <c r="I101" i="6"/>
  <c r="J101" i="6" s="1"/>
  <c r="J90" i="6"/>
  <c r="L90" i="6" s="1"/>
  <c r="I89" i="6"/>
  <c r="J89" i="6" s="1"/>
  <c r="L77" i="6"/>
  <c r="J65" i="6"/>
  <c r="I64" i="6"/>
  <c r="J64" i="6" s="1"/>
  <c r="L64" i="6" s="1"/>
  <c r="J52" i="6"/>
  <c r="L52" i="6"/>
  <c r="I51" i="6"/>
  <c r="J51" i="6" s="1"/>
  <c r="L51" i="6" s="1"/>
  <c r="F51" i="6"/>
  <c r="I33" i="6"/>
  <c r="J33" i="6" s="1"/>
  <c r="I19" i="6"/>
  <c r="J19" i="6" s="1"/>
  <c r="J23" i="6"/>
  <c r="L23" i="6" s="1"/>
  <c r="J22" i="6"/>
  <c r="L22" i="6" s="1"/>
  <c r="J21" i="6"/>
  <c r="L21" i="6" s="1"/>
  <c r="F21" i="6"/>
  <c r="J49" i="6"/>
  <c r="L49" i="6" s="1"/>
  <c r="J50" i="6" l="1"/>
  <c r="L50" i="6" s="1"/>
  <c r="F48" i="6"/>
  <c r="J48" i="6"/>
  <c r="L48" i="6" s="1"/>
  <c r="F160" i="6"/>
  <c r="F159" i="6"/>
  <c r="J160" i="6"/>
  <c r="L160" i="6" s="1"/>
  <c r="F158" i="6"/>
  <c r="J158" i="6"/>
  <c r="L158" i="6" s="1"/>
  <c r="J153" i="6"/>
  <c r="L153" i="6" s="1"/>
  <c r="J149" i="6"/>
  <c r="L149" i="6" s="1"/>
  <c r="J152" i="6"/>
  <c r="L152" i="6" s="1"/>
  <c r="J151" i="6"/>
  <c r="L151" i="6" s="1"/>
  <c r="J145" i="6"/>
  <c r="L145" i="6" s="1"/>
  <c r="J131" i="6"/>
  <c r="L131" i="6" s="1"/>
  <c r="J132" i="6"/>
  <c r="J148" i="6"/>
  <c r="L148" i="6" s="1"/>
  <c r="J147" i="6"/>
  <c r="L147" i="6" s="1"/>
  <c r="J150" i="6"/>
  <c r="J146" i="6"/>
  <c r="L146" i="6" s="1"/>
  <c r="J143" i="6"/>
  <c r="L143" i="6" s="1"/>
  <c r="J105" i="6"/>
  <c r="J133" i="6"/>
  <c r="J144" i="6"/>
  <c r="L144" i="6" s="1"/>
  <c r="F154" i="6"/>
  <c r="F149" i="6"/>
  <c r="F143" i="6"/>
  <c r="F144" i="6"/>
  <c r="F146" i="6"/>
  <c r="F136" i="6"/>
  <c r="F155" i="6"/>
  <c r="F153" i="6"/>
  <c r="F152" i="6"/>
  <c r="F142" i="6"/>
  <c r="F141" i="6"/>
  <c r="F140" i="6"/>
  <c r="F139" i="6"/>
  <c r="F138" i="6"/>
  <c r="F137" i="6"/>
  <c r="L132" i="6"/>
  <c r="F162" i="6" l="1"/>
  <c r="L162" i="6"/>
  <c r="F156" i="6"/>
  <c r="L150" i="6"/>
  <c r="J127" i="6"/>
  <c r="L127" i="6" s="1"/>
  <c r="J128" i="6"/>
  <c r="L128" i="6" s="1"/>
  <c r="L101" i="6"/>
  <c r="F101" i="6"/>
  <c r="J100" i="6"/>
  <c r="L100" i="6" s="1"/>
  <c r="F100" i="6"/>
  <c r="J99" i="6"/>
  <c r="L99" i="6" s="1"/>
  <c r="J98" i="6"/>
  <c r="L98" i="6" s="1"/>
  <c r="J97" i="6"/>
  <c r="L97" i="6" s="1"/>
  <c r="F97" i="6"/>
  <c r="J96" i="6"/>
  <c r="L96" i="6" s="1"/>
  <c r="F96" i="6"/>
  <c r="J95" i="6"/>
  <c r="L95" i="6" s="1"/>
  <c r="F95" i="6"/>
  <c r="J94" i="6"/>
  <c r="L94" i="6" s="1"/>
  <c r="F94" i="6"/>
  <c r="J93" i="6"/>
  <c r="L93" i="6" s="1"/>
  <c r="F93" i="6"/>
  <c r="G33" i="6"/>
  <c r="G64" i="6" s="1"/>
  <c r="G76" i="6" s="1"/>
  <c r="G89" i="6" s="1"/>
  <c r="G101" i="6" s="1"/>
  <c r="F103" i="6" l="1"/>
  <c r="L103" i="6"/>
  <c r="J46" i="6"/>
  <c r="L46" i="6" s="1"/>
  <c r="F46" i="6"/>
  <c r="J116" i="6"/>
  <c r="L116" i="6" s="1"/>
  <c r="J117" i="6"/>
  <c r="L117" i="6" s="1"/>
  <c r="F127" i="6"/>
  <c r="F125" i="6"/>
  <c r="F126" i="6"/>
  <c r="F128" i="6"/>
  <c r="J130" i="6"/>
  <c r="L130" i="6" s="1"/>
  <c r="F130" i="6"/>
  <c r="J129" i="6"/>
  <c r="L129" i="6" s="1"/>
  <c r="F129" i="6"/>
  <c r="L133" i="6"/>
  <c r="J124" i="6"/>
  <c r="L124" i="6" s="1"/>
  <c r="F124" i="6"/>
  <c r="J122" i="6"/>
  <c r="L122" i="6" s="1"/>
  <c r="J123" i="6"/>
  <c r="L121" i="6"/>
  <c r="J120" i="6"/>
  <c r="L120" i="6" s="1"/>
  <c r="F120" i="6"/>
  <c r="L123" i="6"/>
  <c r="F121" i="6"/>
  <c r="I119" i="6"/>
  <c r="J119" i="6" s="1"/>
  <c r="L119" i="6" s="1"/>
  <c r="F119" i="6"/>
  <c r="J115" i="6"/>
  <c r="L115" i="6" s="1"/>
  <c r="F115" i="6"/>
  <c r="F113" i="6"/>
  <c r="J114" i="6"/>
  <c r="L114" i="6" s="1"/>
  <c r="F114" i="6"/>
  <c r="F111" i="6"/>
  <c r="J108" i="6"/>
  <c r="L108" i="6" s="1"/>
  <c r="F108" i="6"/>
  <c r="J107" i="6"/>
  <c r="L107" i="6" s="1"/>
  <c r="F107" i="6"/>
  <c r="J106" i="6"/>
  <c r="L106" i="6" s="1"/>
  <c r="F106" i="6"/>
  <c r="L105" i="6"/>
  <c r="F105" i="6"/>
  <c r="J87" i="6"/>
  <c r="L87" i="6" s="1"/>
  <c r="F87" i="6"/>
  <c r="L89" i="6"/>
  <c r="F89" i="6"/>
  <c r="L88" i="6"/>
  <c r="F88" i="6"/>
  <c r="J86" i="6"/>
  <c r="L86" i="6" s="1"/>
  <c r="J85" i="6"/>
  <c r="L85" i="6" s="1"/>
  <c r="J84" i="6"/>
  <c r="L84" i="6" s="1"/>
  <c r="F84" i="6"/>
  <c r="J83" i="6"/>
  <c r="L83" i="6" s="1"/>
  <c r="F83" i="6"/>
  <c r="J82" i="6"/>
  <c r="L82" i="6" s="1"/>
  <c r="F82" i="6"/>
  <c r="J81" i="6"/>
  <c r="L81" i="6" s="1"/>
  <c r="F81" i="6"/>
  <c r="J80" i="6"/>
  <c r="L80" i="6" s="1"/>
  <c r="F80" i="6"/>
  <c r="F91" i="6" s="1"/>
  <c r="L76" i="6"/>
  <c r="F76" i="6"/>
  <c r="J73" i="6"/>
  <c r="J74" i="6"/>
  <c r="J72" i="6"/>
  <c r="L72" i="6" s="1"/>
  <c r="L75" i="6"/>
  <c r="F75" i="6"/>
  <c r="L74" i="6"/>
  <c r="L73" i="6"/>
  <c r="F72" i="6"/>
  <c r="J71" i="6"/>
  <c r="L71" i="6" s="1"/>
  <c r="F71" i="6"/>
  <c r="J70" i="6"/>
  <c r="L70" i="6" s="1"/>
  <c r="F70" i="6"/>
  <c r="J69" i="6"/>
  <c r="L69" i="6" s="1"/>
  <c r="F69" i="6"/>
  <c r="J68" i="6"/>
  <c r="L68" i="6" s="1"/>
  <c r="F68" i="6"/>
  <c r="F64" i="6"/>
  <c r="J62" i="6"/>
  <c r="J63" i="6"/>
  <c r="J61" i="6"/>
  <c r="L61" i="6" s="1"/>
  <c r="L63" i="6"/>
  <c r="L62" i="6"/>
  <c r="F61" i="6"/>
  <c r="J60" i="6"/>
  <c r="L60" i="6" s="1"/>
  <c r="F60" i="6"/>
  <c r="J59" i="6"/>
  <c r="L59" i="6" s="1"/>
  <c r="F59" i="6"/>
  <c r="J10" i="6"/>
  <c r="J56" i="6"/>
  <c r="L56" i="6" s="1"/>
  <c r="F56" i="6"/>
  <c r="J55" i="6"/>
  <c r="L55" i="6" s="1"/>
  <c r="F55" i="6"/>
  <c r="F44" i="6"/>
  <c r="J42" i="6"/>
  <c r="L42" i="6" s="1"/>
  <c r="J43" i="6"/>
  <c r="L43" i="6" s="1"/>
  <c r="J41" i="6"/>
  <c r="L41" i="6" s="1"/>
  <c r="F47" i="6"/>
  <c r="J45" i="6"/>
  <c r="L45" i="6" s="1"/>
  <c r="F45" i="6"/>
  <c r="F41" i="6"/>
  <c r="J40" i="6"/>
  <c r="L40" i="6" s="1"/>
  <c r="F40" i="6"/>
  <c r="J39" i="6"/>
  <c r="L39" i="6" s="1"/>
  <c r="F39" i="6"/>
  <c r="J38" i="6"/>
  <c r="L38" i="6" s="1"/>
  <c r="F38" i="6"/>
  <c r="J37" i="6"/>
  <c r="L37" i="6" s="1"/>
  <c r="F37" i="6"/>
  <c r="J34" i="6"/>
  <c r="J31" i="6"/>
  <c r="L31" i="6" s="1"/>
  <c r="J27" i="6"/>
  <c r="L27" i="6" s="1"/>
  <c r="J28" i="6"/>
  <c r="L28" i="6" s="1"/>
  <c r="L33" i="6"/>
  <c r="F33" i="6"/>
  <c r="J32" i="6"/>
  <c r="L32" i="6" s="1"/>
  <c r="J30" i="6"/>
  <c r="J29" i="6"/>
  <c r="L29" i="6" s="1"/>
  <c r="J26" i="6"/>
  <c r="L26" i="6" s="1"/>
  <c r="F26" i="6"/>
  <c r="J7" i="6"/>
  <c r="L7" i="6" s="1"/>
  <c r="F7" i="6"/>
  <c r="L30" i="6"/>
  <c r="F30" i="6"/>
  <c r="F29" i="6"/>
  <c r="F28" i="6"/>
  <c r="F27" i="6"/>
  <c r="L19" i="6"/>
  <c r="F15" i="6"/>
  <c r="F11" i="6"/>
  <c r="F10" i="6"/>
  <c r="F8" i="6"/>
  <c r="J20" i="6"/>
  <c r="F19" i="6"/>
  <c r="D18" i="6"/>
  <c r="L18" i="6" s="1"/>
  <c r="J17" i="6"/>
  <c r="L17" i="6" s="1"/>
  <c r="J15" i="6"/>
  <c r="L15" i="6" s="1"/>
  <c r="J14" i="6"/>
  <c r="L14" i="6" s="1"/>
  <c r="F53" i="6" l="1"/>
  <c r="F78" i="6"/>
  <c r="L78" i="6"/>
  <c r="L91" i="6"/>
  <c r="F57" i="6"/>
  <c r="F133" i="6"/>
  <c r="L134" i="6"/>
  <c r="F109" i="6"/>
  <c r="L109" i="6"/>
  <c r="L65" i="6"/>
  <c r="F66" i="6"/>
  <c r="L57" i="6"/>
  <c r="F35" i="6"/>
  <c r="L44" i="6"/>
  <c r="L53" i="6" s="1"/>
  <c r="L34" i="6"/>
  <c r="L35" i="6" s="1"/>
  <c r="L20" i="6"/>
  <c r="F18" i="6"/>
  <c r="F134" i="6" l="1"/>
  <c r="L66" i="6"/>
  <c r="J16" i="6"/>
  <c r="L16" i="6" s="1"/>
  <c r="F17" i="6"/>
  <c r="F16" i="6"/>
  <c r="J12" i="6"/>
  <c r="L12" i="6" s="1"/>
  <c r="J13" i="6"/>
  <c r="L13" i="6" s="1"/>
  <c r="J11" i="6"/>
  <c r="L11" i="6" s="1"/>
  <c r="F14" i="6"/>
  <c r="L10" i="6"/>
  <c r="J9" i="6"/>
  <c r="L9" i="6" s="1"/>
  <c r="F9" i="6"/>
  <c r="J8" i="6"/>
  <c r="F24" i="6" l="1"/>
  <c r="F164" i="6" s="1"/>
  <c r="L8" i="6"/>
  <c r="L24" i="6" s="1"/>
  <c r="F167" i="6" l="1"/>
  <c r="F169" i="6" l="1"/>
  <c r="F170" i="6"/>
  <c r="F168" i="6"/>
  <c r="L156" i="6"/>
  <c r="L164" i="6"/>
</calcChain>
</file>

<file path=xl/sharedStrings.xml><?xml version="1.0" encoding="utf-8"?>
<sst xmlns="http://schemas.openxmlformats.org/spreadsheetml/2006/main" count="466" uniqueCount="126">
  <si>
    <t>Кількість</t>
  </si>
  <si>
    <t>№ п/п</t>
  </si>
  <si>
    <t>Найменування робіт</t>
  </si>
  <si>
    <t>Од. вим</t>
  </si>
  <si>
    <t>Ціна за од. без ПДВ,грн.</t>
  </si>
  <si>
    <t xml:space="preserve">Всього </t>
  </si>
  <si>
    <t>Матеріали</t>
  </si>
  <si>
    <t>Витрата на од.</t>
  </si>
  <si>
    <t>Сума</t>
  </si>
  <si>
    <t>Разом роботи, без ПДВ</t>
  </si>
  <si>
    <t>Разом за матеріали, без ПДВ</t>
  </si>
  <si>
    <t>Транспортні витрати</t>
  </si>
  <si>
    <t>ПДВ:</t>
  </si>
  <si>
    <t>20%</t>
  </si>
  <si>
    <t>Всього робота без ПДВ:</t>
  </si>
  <si>
    <t>Разом робота і матеріали з ПДВ</t>
  </si>
  <si>
    <t>Всього робота та матеріали без ПДВ:</t>
  </si>
  <si>
    <t>м2</t>
  </si>
  <si>
    <t>шт</t>
  </si>
  <si>
    <t>кг</t>
  </si>
  <si>
    <t>м</t>
  </si>
  <si>
    <t>Клей для плитки CМ 12</t>
  </si>
  <si>
    <t>Затирка Ceresit СЕ 40 Aquastatic</t>
  </si>
  <si>
    <t>Грунтовка Ceresit СТ-17 / 10 л</t>
  </si>
  <si>
    <t>л</t>
  </si>
  <si>
    <t>Клей монтажний каучуковий Міцніше цвяхів 280мл</t>
  </si>
  <si>
    <t>Шпатлевка стартовая НР Knauf Україна</t>
  </si>
  <si>
    <t>Шпатлевка  HP Knauf Мульти Финиш Украина</t>
  </si>
  <si>
    <t>Опорядження стіни плиткой</t>
  </si>
  <si>
    <t>Плитка для стін 300х300</t>
  </si>
  <si>
    <t>Фарбування ГК відкосів</t>
  </si>
  <si>
    <t>Всього:</t>
  </si>
  <si>
    <t xml:space="preserve"> Всього по Кошторису  грн (.), В т.ч. ПДВ грн.</t>
  </si>
  <si>
    <t>Фарбування стелі</t>
  </si>
  <si>
    <t>Грунтування стін</t>
  </si>
  <si>
    <t>Фарбування ранiше пофарбованих стiн усерединi будiвлi водоемульсiйними сумiшами з розчищенням до 35%</t>
  </si>
  <si>
    <t>Полiпшене фарбування колером олiйним заповнень дверних прорiзiв по дереву</t>
  </si>
  <si>
    <t>Емаль Triora акрилова для вікон та дверей білий</t>
  </si>
  <si>
    <t>Фарбування за 2 рази ранiше пофарбованих металевих поверхонь грат</t>
  </si>
  <si>
    <t>Шпаклювання стiн шпаклiвкою</t>
  </si>
  <si>
    <t xml:space="preserve">Грунтування відкосів </t>
  </si>
  <si>
    <t xml:space="preserve">Эмаль антикоррозийная 3 в 1 </t>
  </si>
  <si>
    <t>Монтаж кутика олорядж.</t>
  </si>
  <si>
    <t>Кутик пласт. 35х35 мм</t>
  </si>
  <si>
    <t>Грунтування стелі</t>
  </si>
  <si>
    <t>Фарба Kolorit Legenda (база А)  з колором 9 л 12,4 кг</t>
  </si>
  <si>
    <t xml:space="preserve">Фарба Kolorit Legenda (база А) </t>
  </si>
  <si>
    <t>Полiпшене фарбування колером олiйним підвіконня с зачищенням</t>
  </si>
  <si>
    <t>Розбирання покриттiв пiдлог з керамiчних плиток</t>
  </si>
  <si>
    <t>Демонтаж шпаклівки зі стін</t>
  </si>
  <si>
    <t xml:space="preserve">Полимин ЛЦ-2 рівна підлога </t>
  </si>
  <si>
    <t>Улаштування цементної стяжки товщиною 40мм</t>
  </si>
  <si>
    <t>Укладання плитки на підлогу</t>
  </si>
  <si>
    <t>Плитка для підлог 300х300 керамограніт</t>
  </si>
  <si>
    <t>Заміна гофри унітазу</t>
  </si>
  <si>
    <t>Гофра для унітазу</t>
  </si>
  <si>
    <t>Сифон для умивальника</t>
  </si>
  <si>
    <t>Заміна ящику з ДСП (790х450х1150(Н))</t>
  </si>
  <si>
    <t>Ящик з ДСП (790х450х1150(Н))</t>
  </si>
  <si>
    <t>Демонтаж унітазу</t>
  </si>
  <si>
    <t>Монтаж унітазу</t>
  </si>
  <si>
    <t>Демонтаж умивальника</t>
  </si>
  <si>
    <t>Монтаж умивальника</t>
  </si>
  <si>
    <t>Приміщення №1</t>
  </si>
  <si>
    <t>Приміщення №2</t>
  </si>
  <si>
    <t>Приміщення №3</t>
  </si>
  <si>
    <t>Приміщення №4</t>
  </si>
  <si>
    <t>Приміщення №5</t>
  </si>
  <si>
    <t>Приміщення №6</t>
  </si>
  <si>
    <t>Приміщення №7</t>
  </si>
  <si>
    <t>Приміщення №9</t>
  </si>
  <si>
    <t>Улаштування ніши під кондиціонер в г/к стіні (1300х400мм)</t>
  </si>
  <si>
    <t>Запит комерційниої пропозиції на ремонт приміщень за адресою: м. Харків, вул Свободи, буд. 12/16</t>
  </si>
  <si>
    <t>Доска біла (ДСП) 200 мм</t>
  </si>
  <si>
    <t>Монтаж відбійника (доска ДСП 200мм біла)</t>
  </si>
  <si>
    <t>Приміщення №8</t>
  </si>
  <si>
    <t>Грунтування підлоги</t>
  </si>
  <si>
    <t>Розбирання покриттiв стін з керамiчних плиток</t>
  </si>
  <si>
    <t>м3</t>
  </si>
  <si>
    <t>Заміна змішувача води, підводу води, сифону умивальника</t>
  </si>
  <si>
    <t>Шланги для підводу води</t>
  </si>
  <si>
    <t>Умивальник Cersanit President 50 p  з п єдесталом</t>
  </si>
  <si>
    <t>мп</t>
  </si>
  <si>
    <t>Очищення східців</t>
  </si>
  <si>
    <t>Очищення гранітних плит майданчика</t>
  </si>
  <si>
    <t>Шпарування швів</t>
  </si>
  <si>
    <t>Пісок</t>
  </si>
  <si>
    <t>міш</t>
  </si>
  <si>
    <t>Цемент</t>
  </si>
  <si>
    <t>Клей для граніта СМ-117</t>
  </si>
  <si>
    <t>Ремонт ганку</t>
  </si>
  <si>
    <t>Демонтаж покриття стіни ганку з ДВП</t>
  </si>
  <si>
    <t>Монтаж східців з граніту 30 мм</t>
  </si>
  <si>
    <t>грунтування стіни ганку</t>
  </si>
  <si>
    <t>армування стіни ганку</t>
  </si>
  <si>
    <t>облицювання плиткою стіни ганку</t>
  </si>
  <si>
    <t>Очищення стіни ганку</t>
  </si>
  <si>
    <t>ремонт основи ганку під східцями та майданчиком</t>
  </si>
  <si>
    <t>монтаж плит майданчика з граніту 30 мм</t>
  </si>
  <si>
    <t>монтаж перил ганку</t>
  </si>
  <si>
    <t>Демонтаж перил ганку зі збереженням</t>
  </si>
  <si>
    <t>Демонтаж східців з граніту 30 мм зі збереженням</t>
  </si>
  <si>
    <t>Демонтаж плит майданчика з граніту 30 мм зі збереженням</t>
  </si>
  <si>
    <t>армуюча сітка</t>
  </si>
  <si>
    <t xml:space="preserve">кріплення сітки </t>
  </si>
  <si>
    <t>герметик для швів</t>
  </si>
  <si>
    <t>Роботи( захист від бруду  меблів, переміщення меблів,прибирання приміщень після ремонту ,вивіз сміття)</t>
  </si>
  <si>
    <t>люд/год</t>
  </si>
  <si>
    <t>укриття меблів від бруду, переміщення меблів, демонтаж/монтаж інформаційних плакатів</t>
  </si>
  <si>
    <t>мішки для сміття</t>
  </si>
  <si>
    <t>прибирання приміщень після ремонту</t>
  </si>
  <si>
    <t>вивіз сміття (до 20 км) з захороненням на полігоні</t>
  </si>
  <si>
    <t>плівка ПЕ</t>
  </si>
  <si>
    <t>заміна плінтусу</t>
  </si>
  <si>
    <t xml:space="preserve"> Плінтус King Floor 70  20,7x70x2500 мм</t>
  </si>
  <si>
    <t>кутики внутрішні та зовнішні, заглушки ліві та праві</t>
  </si>
  <si>
    <t>дюбель з саморізом 60 мм</t>
  </si>
  <si>
    <t>Накладні витрати</t>
  </si>
  <si>
    <t>Унітаз-компакт Cersanit Eko 2000 E031 з сидінням, анкера, шланг підводу води</t>
  </si>
  <si>
    <t>Змішувач води FERRO</t>
  </si>
  <si>
    <t>Монтаж відбійника (доска ДСП 200мм біла) 2.5м +2 м</t>
  </si>
  <si>
    <t xml:space="preserve">Монтаж відбійника (доска ДСП 200мм біла) </t>
  </si>
  <si>
    <t>Монтаж відбійника (доска ДСП 200мм біла)2.60 м+ 3.30м</t>
  </si>
  <si>
    <t>Монтаж відбійника (доска ДСП 200мм біла) 2.5+2.5</t>
  </si>
  <si>
    <t>Сан вузол</t>
  </si>
  <si>
    <t xml:space="preserve">кріплення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</si>
</sst>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₴_-;\-* #,##0.00_₴_-;_-* &quot;-&quot;??_₴_-;_-@_-"/>
    <numFmt numFmtId="164" formatCode="#,##0.00_р_."/>
    <numFmt numFmtId="165" formatCode="0.0"/>
    <numFmt numFmtId="166" formatCode="#,##0.00_ ;[Red]\-#,##0.00\ "/>
  </numFmts>
  <fonts count="17">
    <font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Peterburg"/>
      <charset val="204"/>
    </font>
    <font>
      <sz val="9"/>
      <color theme="1"/>
      <name val="Arial"/>
      <family val="2"/>
      <charset val="204"/>
    </font>
    <font>
      <sz val="10"/>
      <name val="Helv"/>
    </font>
    <font>
      <b/>
      <i/>
      <sz val="10"/>
      <name val="Arial"/>
      <family val="2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0" fillId="0" borderId="0"/>
    <xf numFmtId="0" fontId="2" fillId="0" borderId="0"/>
    <xf numFmtId="0" fontId="1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</cellStyleXfs>
  <cellXfs count="126">
    <xf numFmtId="0" fontId="0" fillId="0" borderId="0" xfId="0"/>
    <xf numFmtId="0" fontId="4" fillId="0" borderId="0" xfId="1" applyFont="1" applyFill="1" applyBorder="1"/>
    <xf numFmtId="0" fontId="3" fillId="0" borderId="0" xfId="1" applyFont="1" applyFill="1" applyBorder="1"/>
    <xf numFmtId="2" fontId="3" fillId="0" borderId="0" xfId="1" applyNumberFormat="1" applyFont="1" applyFill="1" applyBorder="1"/>
    <xf numFmtId="4" fontId="3" fillId="0" borderId="0" xfId="1" applyNumberFormat="1" applyFont="1" applyFill="1" applyBorder="1"/>
    <xf numFmtId="0" fontId="4" fillId="0" borderId="2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/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9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4" fontId="8" fillId="2" borderId="3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2" fontId="3" fillId="0" borderId="0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2" fontId="3" fillId="0" borderId="1" xfId="3" applyNumberFormat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center" vertical="center" wrapText="1"/>
    </xf>
    <xf numFmtId="1" fontId="8" fillId="0" borderId="8" xfId="1" applyNumberFormat="1" applyFont="1" applyFill="1" applyBorder="1" applyAlignment="1">
      <alignment horizontal="center" vertical="center" wrapText="1"/>
    </xf>
    <xf numFmtId="1" fontId="8" fillId="0" borderId="8" xfId="1" applyNumberFormat="1" applyFont="1" applyFill="1" applyBorder="1" applyAlignment="1">
      <alignment horizontal="center" vertical="center"/>
    </xf>
    <xf numFmtId="3" fontId="8" fillId="0" borderId="8" xfId="1" applyNumberFormat="1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Fill="1" applyBorder="1"/>
    <xf numFmtId="49" fontId="8" fillId="3" borderId="1" xfId="1" applyNumberFormat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3" xfId="1" applyNumberFormat="1" applyFont="1" applyFill="1" applyBorder="1"/>
    <xf numFmtId="0" fontId="3" fillId="0" borderId="1" xfId="3" applyFont="1" applyFill="1" applyBorder="1" applyAlignment="1">
      <alignment vertical="center" wrapText="1"/>
    </xf>
    <xf numFmtId="0" fontId="3" fillId="0" borderId="15" xfId="3" applyFont="1" applyFill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center" vertical="center"/>
    </xf>
    <xf numFmtId="2" fontId="3" fillId="0" borderId="15" xfId="3" applyNumberFormat="1" applyFont="1" applyFill="1" applyBorder="1" applyAlignment="1">
      <alignment horizontal="center" vertical="center"/>
    </xf>
    <xf numFmtId="4" fontId="3" fillId="2" borderId="15" xfId="3" applyNumberFormat="1" applyFont="1" applyFill="1" applyBorder="1" applyAlignment="1">
      <alignment horizontal="center" vertical="center"/>
    </xf>
    <xf numFmtId="4" fontId="3" fillId="0" borderId="15" xfId="3" applyNumberFormat="1" applyFont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 wrapText="1"/>
    </xf>
    <xf numFmtId="4" fontId="3" fillId="0" borderId="15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left" vertical="center" wrapText="1"/>
    </xf>
    <xf numFmtId="164" fontId="3" fillId="0" borderId="17" xfId="1" applyNumberFormat="1" applyFont="1" applyFill="1" applyBorder="1" applyAlignment="1">
      <alignment horizontal="center" vertical="center"/>
    </xf>
    <xf numFmtId="2" fontId="3" fillId="0" borderId="17" xfId="3" applyNumberFormat="1" applyFont="1" applyFill="1" applyBorder="1" applyAlignment="1">
      <alignment horizontal="center" vertical="center"/>
    </xf>
    <xf numFmtId="4" fontId="3" fillId="0" borderId="17" xfId="1" applyNumberFormat="1" applyFont="1" applyFill="1" applyBorder="1" applyAlignment="1">
      <alignment horizontal="center" vertical="center"/>
    </xf>
    <xf numFmtId="4" fontId="13" fillId="0" borderId="17" xfId="1" applyNumberFormat="1" applyFont="1" applyFill="1" applyBorder="1" applyAlignment="1">
      <alignment horizontal="center" vertical="center"/>
    </xf>
    <xf numFmtId="4" fontId="13" fillId="0" borderId="18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left"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2" fontId="3" fillId="0" borderId="8" xfId="3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 wrapText="1"/>
    </xf>
    <xf numFmtId="0" fontId="2" fillId="0" borderId="19" xfId="1" applyNumberFormat="1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left" vertical="center" wrapText="1"/>
    </xf>
    <xf numFmtId="164" fontId="3" fillId="0" borderId="20" xfId="1" applyNumberFormat="1" applyFont="1" applyFill="1" applyBorder="1" applyAlignment="1">
      <alignment horizontal="center" vertical="center"/>
    </xf>
    <xf numFmtId="2" fontId="3" fillId="0" borderId="20" xfId="3" applyNumberFormat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center" vertical="center"/>
    </xf>
    <xf numFmtId="4" fontId="13" fillId="0" borderId="20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165" fontId="15" fillId="0" borderId="21" xfId="0" applyNumberFormat="1" applyFont="1" applyBorder="1" applyAlignment="1">
      <alignment horizontal="center" vertical="center" wrapText="1"/>
    </xf>
    <xf numFmtId="0" fontId="9" fillId="0" borderId="0" xfId="0" applyFont="1"/>
    <xf numFmtId="4" fontId="3" fillId="0" borderId="22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6" fontId="15" fillId="0" borderId="1" xfId="10" applyNumberFormat="1" applyFont="1" applyFill="1" applyBorder="1" applyAlignment="1" applyProtection="1"/>
    <xf numFmtId="2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15" fillId="4" borderId="2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3" fillId="0" borderId="8" xfId="3" applyFont="1" applyFill="1" applyBorder="1" applyAlignment="1">
      <alignment horizontal="left" vertical="center" wrapText="1"/>
    </xf>
    <xf numFmtId="4" fontId="13" fillId="0" borderId="8" xfId="1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center" vertical="center" wrapText="1" shrinkToFit="1"/>
    </xf>
    <xf numFmtId="2" fontId="9" fillId="0" borderId="9" xfId="1" applyNumberFormat="1" applyFont="1" applyFill="1" applyBorder="1" applyAlignment="1">
      <alignment horizontal="center" vertical="center"/>
    </xf>
    <xf numFmtId="2" fontId="9" fillId="0" borderId="4" xfId="1" applyNumberFormat="1" applyFont="1" applyFill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9" fillId="0" borderId="12" xfId="2" applyNumberFormat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2" fontId="9" fillId="0" borderId="24" xfId="1" applyNumberFormat="1" applyFont="1" applyFill="1" applyBorder="1" applyAlignment="1">
      <alignment horizontal="center" vertical="center"/>
    </xf>
    <xf numFmtId="2" fontId="9" fillId="0" borderId="23" xfId="1" applyNumberFormat="1" applyFont="1" applyFill="1" applyBorder="1" applyAlignment="1">
      <alignment horizontal="center" vertical="center"/>
    </xf>
    <xf numFmtId="2" fontId="9" fillId="0" borderId="25" xfId="1" applyNumberFormat="1" applyFont="1" applyFill="1" applyBorder="1" applyAlignment="1">
      <alignment horizontal="center" vertical="center"/>
    </xf>
    <xf numFmtId="2" fontId="11" fillId="2" borderId="1" xfId="5" applyNumberFormat="1" applyFont="1" applyFill="1" applyBorder="1" applyAlignment="1">
      <alignment horizontal="left" vertical="center" wrapText="1" shrinkToFit="1"/>
    </xf>
  </cellXfs>
  <cellStyles count="12">
    <cellStyle name="Excel Built-in Normal" xfId="11"/>
    <cellStyle name="Normal_Золотая смета" xfId="7"/>
    <cellStyle name="Обычный" xfId="0" builtinId="0"/>
    <cellStyle name="Обычный 2" xfId="1"/>
    <cellStyle name="Обычный 2 2" xfId="2"/>
    <cellStyle name="Обычный 3" xfId="3"/>
    <cellStyle name="Обычный 3 4" xfId="8"/>
    <cellStyle name="Обычный 4" xfId="4"/>
    <cellStyle name="Обычный 8" xfId="9"/>
    <cellStyle name="Обычный_MIN" xfId="5"/>
    <cellStyle name="Обычный_Общестрой на отправку 2" xfId="6"/>
    <cellStyle name="Финансовый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4"/>
  <sheetViews>
    <sheetView tabSelected="1" zoomScale="85" zoomScaleNormal="85" workbookViewId="0">
      <selection activeCell="L164" sqref="L164"/>
    </sheetView>
  </sheetViews>
  <sheetFormatPr defaultColWidth="9.140625" defaultRowHeight="12.75"/>
  <cols>
    <col min="1" max="1" width="4.28515625" style="23" customWidth="1"/>
    <col min="2" max="2" width="37.5703125" style="2" customWidth="1"/>
    <col min="3" max="3" width="6.28515625" style="23" customWidth="1"/>
    <col min="4" max="4" width="7.5703125" style="25" customWidth="1"/>
    <col min="5" max="5" width="9" style="25" customWidth="1"/>
    <col min="6" max="6" width="12" style="25" customWidth="1"/>
    <col min="7" max="7" width="37.42578125" style="2" customWidth="1"/>
    <col min="8" max="8" width="6.28515625" style="2" customWidth="1"/>
    <col min="9" max="9" width="7.42578125" style="3" customWidth="1"/>
    <col min="10" max="10" width="11.140625" style="3" customWidth="1"/>
    <col min="11" max="11" width="10.140625" style="4" customWidth="1"/>
    <col min="12" max="12" width="11.7109375" style="3" customWidth="1"/>
    <col min="13" max="13" width="11.7109375" style="2" bestFit="1" customWidth="1"/>
    <col min="14" max="14" width="10.140625" style="2" bestFit="1" customWidth="1"/>
    <col min="15" max="16384" width="9.140625" style="2"/>
  </cols>
  <sheetData>
    <row r="1" spans="1:12" ht="6" customHeight="1">
      <c r="A1" s="27"/>
      <c r="B1" s="1"/>
    </row>
    <row r="2" spans="1:12" ht="18.75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1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39.75" customHeight="1" thickBot="1">
      <c r="A4" s="5" t="s">
        <v>1</v>
      </c>
      <c r="B4" s="5" t="s">
        <v>2</v>
      </c>
      <c r="C4" s="5" t="s">
        <v>3</v>
      </c>
      <c r="D4" s="6" t="s">
        <v>0</v>
      </c>
      <c r="E4" s="6" t="s">
        <v>4</v>
      </c>
      <c r="F4" s="6" t="s">
        <v>5</v>
      </c>
      <c r="G4" s="5" t="s">
        <v>6</v>
      </c>
      <c r="H4" s="5" t="s">
        <v>3</v>
      </c>
      <c r="I4" s="6" t="s">
        <v>7</v>
      </c>
      <c r="J4" s="6" t="s">
        <v>0</v>
      </c>
      <c r="K4" s="7" t="s">
        <v>4</v>
      </c>
      <c r="L4" s="6" t="s">
        <v>8</v>
      </c>
    </row>
    <row r="5" spans="1:12" s="8" customFormat="1" ht="13.5" thickBot="1">
      <c r="A5" s="34">
        <v>1</v>
      </c>
      <c r="B5" s="35">
        <v>2</v>
      </c>
      <c r="C5" s="36">
        <v>3</v>
      </c>
      <c r="D5" s="35">
        <v>4</v>
      </c>
      <c r="E5" s="36">
        <v>5</v>
      </c>
      <c r="F5" s="37">
        <v>6</v>
      </c>
      <c r="G5" s="37">
        <v>7</v>
      </c>
      <c r="H5" s="38">
        <v>8</v>
      </c>
      <c r="I5" s="38">
        <v>9</v>
      </c>
      <c r="J5" s="38">
        <v>10</v>
      </c>
      <c r="K5" s="39">
        <v>11</v>
      </c>
      <c r="L5" s="40">
        <v>12</v>
      </c>
    </row>
    <row r="6" spans="1:12" s="8" customFormat="1" ht="22.5" customHeight="1">
      <c r="A6" s="112" t="s">
        <v>63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s="24" customFormat="1" ht="17.25" customHeight="1">
      <c r="A7" s="28">
        <v>1</v>
      </c>
      <c r="B7" s="29" t="s">
        <v>44</v>
      </c>
      <c r="C7" s="30" t="s">
        <v>17</v>
      </c>
      <c r="D7" s="31">
        <v>38.409999999999997</v>
      </c>
      <c r="E7" s="32"/>
      <c r="F7" s="33">
        <f>D7*E7</f>
        <v>0</v>
      </c>
      <c r="G7" s="11" t="s">
        <v>23</v>
      </c>
      <c r="H7" s="30" t="s">
        <v>24</v>
      </c>
      <c r="I7" s="33">
        <v>0.2</v>
      </c>
      <c r="J7" s="22">
        <f>D7*I7</f>
        <v>7.6819999999999995</v>
      </c>
      <c r="K7" s="33"/>
      <c r="L7" s="9">
        <f t="shared" ref="L7:L20" si="0">J7*K7</f>
        <v>0</v>
      </c>
    </row>
    <row r="8" spans="1:12" s="24" customFormat="1" ht="18.75" customHeight="1">
      <c r="A8" s="28">
        <v>2</v>
      </c>
      <c r="B8" s="29" t="s">
        <v>33</v>
      </c>
      <c r="C8" s="30" t="s">
        <v>17</v>
      </c>
      <c r="D8" s="31">
        <v>38.409999999999997</v>
      </c>
      <c r="E8" s="32"/>
      <c r="F8" s="33">
        <f>D8*E8</f>
        <v>0</v>
      </c>
      <c r="G8" s="11" t="s">
        <v>46</v>
      </c>
      <c r="H8" s="30" t="s">
        <v>24</v>
      </c>
      <c r="I8" s="33">
        <v>0.3</v>
      </c>
      <c r="J8" s="22">
        <f>D8*I8</f>
        <v>11.522999999999998</v>
      </c>
      <c r="K8" s="33"/>
      <c r="L8" s="9">
        <f t="shared" si="0"/>
        <v>0</v>
      </c>
    </row>
    <row r="9" spans="1:12" s="24" customFormat="1" ht="17.25" customHeight="1">
      <c r="A9" s="28">
        <v>3</v>
      </c>
      <c r="B9" s="29" t="s">
        <v>34</v>
      </c>
      <c r="C9" s="30" t="s">
        <v>17</v>
      </c>
      <c r="D9" s="31">
        <v>67</v>
      </c>
      <c r="E9" s="32"/>
      <c r="F9" s="33">
        <f>D9*E9</f>
        <v>0</v>
      </c>
      <c r="G9" s="11" t="s">
        <v>23</v>
      </c>
      <c r="H9" s="30" t="s">
        <v>24</v>
      </c>
      <c r="I9" s="33">
        <v>0.2</v>
      </c>
      <c r="J9" s="22">
        <f>D9*I9</f>
        <v>13.4</v>
      </c>
      <c r="K9" s="33"/>
      <c r="L9" s="9">
        <f t="shared" si="0"/>
        <v>0</v>
      </c>
    </row>
    <row r="10" spans="1:12" s="24" customFormat="1" ht="42.75" customHeight="1">
      <c r="A10" s="28">
        <v>4</v>
      </c>
      <c r="B10" s="29" t="s">
        <v>35</v>
      </c>
      <c r="C10" s="30" t="s">
        <v>17</v>
      </c>
      <c r="D10" s="31">
        <v>67</v>
      </c>
      <c r="E10" s="32"/>
      <c r="F10" s="33">
        <f>D10*E10</f>
        <v>0</v>
      </c>
      <c r="G10" s="11" t="s">
        <v>45</v>
      </c>
      <c r="H10" s="30" t="s">
        <v>24</v>
      </c>
      <c r="I10" s="33">
        <v>0.3</v>
      </c>
      <c r="J10" s="22">
        <f>D10*I10</f>
        <v>20.099999999999998</v>
      </c>
      <c r="K10" s="33"/>
      <c r="L10" s="9">
        <f t="shared" si="0"/>
        <v>0</v>
      </c>
    </row>
    <row r="11" spans="1:12" s="24" customFormat="1" ht="19.5" customHeight="1">
      <c r="A11" s="28">
        <v>5</v>
      </c>
      <c r="B11" s="57" t="s">
        <v>39</v>
      </c>
      <c r="C11" s="30" t="s">
        <v>17</v>
      </c>
      <c r="D11" s="31">
        <v>2</v>
      </c>
      <c r="E11" s="32"/>
      <c r="F11" s="33">
        <f>D11*E11</f>
        <v>0</v>
      </c>
      <c r="G11" s="11" t="s">
        <v>23</v>
      </c>
      <c r="H11" s="30" t="s">
        <v>24</v>
      </c>
      <c r="I11" s="33">
        <v>0.2</v>
      </c>
      <c r="J11" s="22">
        <f>$D$11*I11</f>
        <v>0.4</v>
      </c>
      <c r="K11" s="33"/>
      <c r="L11" s="9">
        <f t="shared" si="0"/>
        <v>0</v>
      </c>
    </row>
    <row r="12" spans="1:12" ht="21.75" customHeight="1">
      <c r="A12" s="28"/>
      <c r="B12" s="57"/>
      <c r="C12" s="30"/>
      <c r="D12" s="31"/>
      <c r="E12" s="32"/>
      <c r="F12" s="33"/>
      <c r="G12" s="19" t="s">
        <v>26</v>
      </c>
      <c r="H12" s="30" t="s">
        <v>19</v>
      </c>
      <c r="I12" s="33">
        <v>1</v>
      </c>
      <c r="J12" s="22">
        <f t="shared" ref="J12:J13" si="1">$D$11*I12</f>
        <v>2</v>
      </c>
      <c r="K12" s="33"/>
      <c r="L12" s="9">
        <f t="shared" si="0"/>
        <v>0</v>
      </c>
    </row>
    <row r="13" spans="1:12" ht="25.5">
      <c r="A13" s="28"/>
      <c r="B13" s="57"/>
      <c r="C13" s="30"/>
      <c r="D13" s="31"/>
      <c r="E13" s="32"/>
      <c r="F13" s="33"/>
      <c r="G13" s="11" t="s">
        <v>27</v>
      </c>
      <c r="H13" s="30" t="s">
        <v>19</v>
      </c>
      <c r="I13" s="33">
        <v>1.2</v>
      </c>
      <c r="J13" s="22">
        <f t="shared" si="1"/>
        <v>2.4</v>
      </c>
      <c r="K13" s="33"/>
      <c r="L13" s="9">
        <f t="shared" si="0"/>
        <v>0</v>
      </c>
    </row>
    <row r="14" spans="1:12" ht="30" customHeight="1">
      <c r="A14" s="28">
        <v>6</v>
      </c>
      <c r="B14" s="57" t="s">
        <v>36</v>
      </c>
      <c r="C14" s="30" t="s">
        <v>17</v>
      </c>
      <c r="D14" s="31">
        <v>4.2</v>
      </c>
      <c r="E14" s="32"/>
      <c r="F14" s="33">
        <f t="shared" ref="F14:F19" si="2">D14*E14</f>
        <v>0</v>
      </c>
      <c r="G14" s="19" t="s">
        <v>37</v>
      </c>
      <c r="H14" s="30" t="s">
        <v>24</v>
      </c>
      <c r="I14" s="33">
        <v>0.2</v>
      </c>
      <c r="J14" s="22">
        <f>D14*I14</f>
        <v>0.84000000000000008</v>
      </c>
      <c r="K14" s="33"/>
      <c r="L14" s="9">
        <f t="shared" si="0"/>
        <v>0</v>
      </c>
    </row>
    <row r="15" spans="1:12" ht="30.75" customHeight="1">
      <c r="A15" s="28">
        <v>7</v>
      </c>
      <c r="B15" s="57" t="s">
        <v>38</v>
      </c>
      <c r="C15" s="30" t="s">
        <v>17</v>
      </c>
      <c r="D15" s="31">
        <v>3.2</v>
      </c>
      <c r="E15" s="32"/>
      <c r="F15" s="33">
        <f t="shared" si="2"/>
        <v>0</v>
      </c>
      <c r="G15" s="19" t="s">
        <v>41</v>
      </c>
      <c r="H15" s="30" t="s">
        <v>24</v>
      </c>
      <c r="I15" s="33">
        <v>0.25</v>
      </c>
      <c r="J15" s="22">
        <f>D15*I15</f>
        <v>0.8</v>
      </c>
      <c r="K15" s="33"/>
      <c r="L15" s="9">
        <f t="shared" si="0"/>
        <v>0</v>
      </c>
    </row>
    <row r="16" spans="1:12" s="24" customFormat="1" ht="19.5" customHeight="1">
      <c r="A16" s="28">
        <v>8</v>
      </c>
      <c r="B16" s="29" t="s">
        <v>40</v>
      </c>
      <c r="C16" s="30" t="s">
        <v>20</v>
      </c>
      <c r="D16" s="31">
        <v>4.5999999999999996</v>
      </c>
      <c r="E16" s="32"/>
      <c r="F16" s="33">
        <f t="shared" si="2"/>
        <v>0</v>
      </c>
      <c r="G16" s="11" t="s">
        <v>23</v>
      </c>
      <c r="H16" s="30" t="s">
        <v>24</v>
      </c>
      <c r="I16" s="33">
        <v>0.1</v>
      </c>
      <c r="J16" s="22">
        <f>D16*I16</f>
        <v>0.45999999999999996</v>
      </c>
      <c r="K16" s="33"/>
      <c r="L16" s="9">
        <f t="shared" si="0"/>
        <v>0</v>
      </c>
    </row>
    <row r="17" spans="1:12" s="24" customFormat="1" ht="18.75" customHeight="1">
      <c r="A17" s="28">
        <v>9</v>
      </c>
      <c r="B17" s="29" t="s">
        <v>30</v>
      </c>
      <c r="C17" s="30" t="s">
        <v>20</v>
      </c>
      <c r="D17" s="31">
        <v>4.5999999999999996</v>
      </c>
      <c r="E17" s="32"/>
      <c r="F17" s="33">
        <f t="shared" si="2"/>
        <v>0</v>
      </c>
      <c r="G17" s="11" t="s">
        <v>46</v>
      </c>
      <c r="H17" s="30" t="s">
        <v>24</v>
      </c>
      <c r="I17" s="33">
        <v>0.1</v>
      </c>
      <c r="J17" s="22">
        <f>D17*I17</f>
        <v>0.45999999999999996</v>
      </c>
      <c r="K17" s="33"/>
      <c r="L17" s="9">
        <f t="shared" si="0"/>
        <v>0</v>
      </c>
    </row>
    <row r="18" spans="1:12" s="24" customFormat="1" ht="18.75" customHeight="1">
      <c r="A18" s="28">
        <v>10</v>
      </c>
      <c r="B18" s="29" t="s">
        <v>42</v>
      </c>
      <c r="C18" s="30" t="s">
        <v>20</v>
      </c>
      <c r="D18" s="31">
        <f>4*2.3</f>
        <v>9.1999999999999993</v>
      </c>
      <c r="E18" s="32"/>
      <c r="F18" s="33">
        <f t="shared" si="2"/>
        <v>0</v>
      </c>
      <c r="G18" s="11" t="s">
        <v>43</v>
      </c>
      <c r="H18" s="30" t="s">
        <v>20</v>
      </c>
      <c r="I18" s="33"/>
      <c r="J18" s="22">
        <v>10</v>
      </c>
      <c r="K18" s="33"/>
      <c r="L18" s="9">
        <f t="shared" si="0"/>
        <v>0</v>
      </c>
    </row>
    <row r="19" spans="1:12" ht="21" customHeight="1">
      <c r="A19" s="28">
        <v>11</v>
      </c>
      <c r="B19" s="57" t="s">
        <v>120</v>
      </c>
      <c r="C19" s="30" t="s">
        <v>20</v>
      </c>
      <c r="D19" s="31">
        <v>4.5</v>
      </c>
      <c r="E19" s="43"/>
      <c r="F19" s="42">
        <f t="shared" si="2"/>
        <v>0</v>
      </c>
      <c r="G19" s="11" t="s">
        <v>73</v>
      </c>
      <c r="H19" s="30" t="s">
        <v>20</v>
      </c>
      <c r="I19" s="33">
        <f>D19</f>
        <v>4.5</v>
      </c>
      <c r="J19" s="22">
        <f>I19</f>
        <v>4.5</v>
      </c>
      <c r="K19" s="33"/>
      <c r="L19" s="9">
        <f t="shared" si="0"/>
        <v>0</v>
      </c>
    </row>
    <row r="20" spans="1:12" ht="29.25" customHeight="1">
      <c r="A20" s="110"/>
      <c r="B20" s="57"/>
      <c r="C20" s="30"/>
      <c r="D20" s="31"/>
      <c r="E20" s="43"/>
      <c r="F20" s="42"/>
      <c r="G20" s="11" t="s">
        <v>25</v>
      </c>
      <c r="H20" s="30" t="s">
        <v>18</v>
      </c>
      <c r="I20" s="76">
        <v>0.4</v>
      </c>
      <c r="J20" s="22">
        <f>$D$19*I20</f>
        <v>1.8</v>
      </c>
      <c r="K20" s="76"/>
      <c r="L20" s="10">
        <f t="shared" si="0"/>
        <v>0</v>
      </c>
    </row>
    <row r="21" spans="1:12" s="24" customFormat="1" ht="29.25" customHeight="1">
      <c r="A21" s="92">
        <v>12</v>
      </c>
      <c r="B21" s="29" t="s">
        <v>113</v>
      </c>
      <c r="C21" s="30" t="s">
        <v>82</v>
      </c>
      <c r="D21" s="31">
        <v>20</v>
      </c>
      <c r="E21" s="76"/>
      <c r="F21" s="76">
        <f>D21*E21</f>
        <v>0</v>
      </c>
      <c r="G21" s="11" t="s">
        <v>114</v>
      </c>
      <c r="H21" s="30" t="s">
        <v>20</v>
      </c>
      <c r="I21" s="76">
        <v>1</v>
      </c>
      <c r="J21" s="77">
        <f>D21*I21</f>
        <v>20</v>
      </c>
      <c r="K21" s="76"/>
      <c r="L21" s="10">
        <f>J21*K21</f>
        <v>0</v>
      </c>
    </row>
    <row r="22" spans="1:12" s="24" customFormat="1" ht="29.25" customHeight="1">
      <c r="A22" s="92"/>
      <c r="B22" s="29"/>
      <c r="C22" s="30"/>
      <c r="D22" s="31"/>
      <c r="E22" s="76"/>
      <c r="F22" s="76"/>
      <c r="G22" s="11" t="s">
        <v>116</v>
      </c>
      <c r="H22" s="30" t="s">
        <v>18</v>
      </c>
      <c r="I22" s="76">
        <v>2</v>
      </c>
      <c r="J22" s="77">
        <f>D21*I22</f>
        <v>40</v>
      </c>
      <c r="K22" s="76"/>
      <c r="L22" s="10">
        <f>J22*K22</f>
        <v>0</v>
      </c>
    </row>
    <row r="23" spans="1:12" s="24" customFormat="1" ht="29.25" customHeight="1" thickBot="1">
      <c r="A23" s="80"/>
      <c r="B23" s="81"/>
      <c r="C23" s="82"/>
      <c r="D23" s="83"/>
      <c r="E23" s="84"/>
      <c r="F23" s="84"/>
      <c r="G23" s="85" t="s">
        <v>115</v>
      </c>
      <c r="H23" s="82" t="s">
        <v>18</v>
      </c>
      <c r="I23" s="84">
        <v>10</v>
      </c>
      <c r="J23" s="109">
        <f>I23</f>
        <v>10</v>
      </c>
      <c r="K23" s="84"/>
      <c r="L23" s="97">
        <f>J23*K23</f>
        <v>0</v>
      </c>
    </row>
    <row r="24" spans="1:12" s="24" customFormat="1" ht="22.5" customHeight="1" thickBot="1">
      <c r="A24" s="65"/>
      <c r="B24" s="66" t="s">
        <v>31</v>
      </c>
      <c r="C24" s="67"/>
      <c r="D24" s="68"/>
      <c r="E24" s="69"/>
      <c r="F24" s="70">
        <f>SUM(F7:F23)</f>
        <v>0</v>
      </c>
      <c r="G24" s="70"/>
      <c r="H24" s="70"/>
      <c r="I24" s="70"/>
      <c r="J24" s="70"/>
      <c r="K24" s="70"/>
      <c r="L24" s="71">
        <f>SUM(L7:L23)</f>
        <v>0</v>
      </c>
    </row>
    <row r="25" spans="1:12" s="8" customFormat="1" ht="22.5" customHeight="1">
      <c r="A25" s="112" t="s">
        <v>64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4"/>
    </row>
    <row r="26" spans="1:12" s="24" customFormat="1" ht="22.5" customHeight="1">
      <c r="A26" s="28">
        <v>1</v>
      </c>
      <c r="B26" s="29" t="s">
        <v>44</v>
      </c>
      <c r="C26" s="30" t="s">
        <v>17</v>
      </c>
      <c r="D26" s="31">
        <v>18.600000000000001</v>
      </c>
      <c r="E26" s="32"/>
      <c r="F26" s="33">
        <f>D26*E26</f>
        <v>0</v>
      </c>
      <c r="G26" s="11" t="s">
        <v>23</v>
      </c>
      <c r="H26" s="30" t="s">
        <v>24</v>
      </c>
      <c r="I26" s="33">
        <v>0.2</v>
      </c>
      <c r="J26" s="22">
        <f>D26*I26</f>
        <v>3.7200000000000006</v>
      </c>
      <c r="K26" s="33"/>
      <c r="L26" s="9">
        <f t="shared" ref="L26:L34" si="3">J26*K26</f>
        <v>0</v>
      </c>
    </row>
    <row r="27" spans="1:12" s="24" customFormat="1" ht="18.75" customHeight="1">
      <c r="A27" s="28">
        <v>2</v>
      </c>
      <c r="B27" s="29" t="s">
        <v>33</v>
      </c>
      <c r="C27" s="30" t="s">
        <v>17</v>
      </c>
      <c r="D27" s="31">
        <v>18.600000000000001</v>
      </c>
      <c r="E27" s="32"/>
      <c r="F27" s="33">
        <f>D27*E27</f>
        <v>0</v>
      </c>
      <c r="G27" s="11" t="s">
        <v>46</v>
      </c>
      <c r="H27" s="30" t="s">
        <v>24</v>
      </c>
      <c r="I27" s="33">
        <v>0.3</v>
      </c>
      <c r="J27" s="22">
        <f>D27*I27</f>
        <v>5.58</v>
      </c>
      <c r="K27" s="33"/>
      <c r="L27" s="9">
        <f t="shared" si="3"/>
        <v>0</v>
      </c>
    </row>
    <row r="28" spans="1:12" s="24" customFormat="1" ht="17.25" customHeight="1">
      <c r="A28" s="75">
        <v>3</v>
      </c>
      <c r="B28" s="29" t="s">
        <v>34</v>
      </c>
      <c r="C28" s="30" t="s">
        <v>17</v>
      </c>
      <c r="D28" s="31">
        <v>35</v>
      </c>
      <c r="E28" s="32"/>
      <c r="F28" s="33">
        <f>D28*E28</f>
        <v>0</v>
      </c>
      <c r="G28" s="11" t="s">
        <v>23</v>
      </c>
      <c r="H28" s="30" t="s">
        <v>24</v>
      </c>
      <c r="I28" s="33">
        <v>0.2</v>
      </c>
      <c r="J28" s="22">
        <f>D28*I28</f>
        <v>7</v>
      </c>
      <c r="K28" s="33"/>
      <c r="L28" s="9">
        <f t="shared" si="3"/>
        <v>0</v>
      </c>
    </row>
    <row r="29" spans="1:12" s="24" customFormat="1" ht="42.75" customHeight="1">
      <c r="A29" s="75">
        <v>4</v>
      </c>
      <c r="B29" s="29" t="s">
        <v>35</v>
      </c>
      <c r="C29" s="30" t="s">
        <v>17</v>
      </c>
      <c r="D29" s="31">
        <v>35</v>
      </c>
      <c r="E29" s="32"/>
      <c r="F29" s="33">
        <f>D29*E29</f>
        <v>0</v>
      </c>
      <c r="G29" s="11" t="s">
        <v>45</v>
      </c>
      <c r="H29" s="30" t="s">
        <v>24</v>
      </c>
      <c r="I29" s="33">
        <v>0.3</v>
      </c>
      <c r="J29" s="22">
        <f>D29*I29</f>
        <v>10.5</v>
      </c>
      <c r="K29" s="33"/>
      <c r="L29" s="9">
        <f t="shared" si="3"/>
        <v>0</v>
      </c>
    </row>
    <row r="30" spans="1:12" s="24" customFormat="1" ht="19.5" customHeight="1">
      <c r="A30" s="75">
        <v>5</v>
      </c>
      <c r="B30" s="57" t="s">
        <v>39</v>
      </c>
      <c r="C30" s="30" t="s">
        <v>17</v>
      </c>
      <c r="D30" s="31">
        <v>2.6</v>
      </c>
      <c r="E30" s="32"/>
      <c r="F30" s="33">
        <f>D30*E30</f>
        <v>0</v>
      </c>
      <c r="G30" s="11" t="s">
        <v>23</v>
      </c>
      <c r="H30" s="30" t="s">
        <v>24</v>
      </c>
      <c r="I30" s="33">
        <v>0.2</v>
      </c>
      <c r="J30" s="22">
        <f>$D$30*I30</f>
        <v>0.52</v>
      </c>
      <c r="K30" s="33"/>
      <c r="L30" s="9">
        <f t="shared" si="3"/>
        <v>0</v>
      </c>
    </row>
    <row r="31" spans="1:12" ht="21.75" customHeight="1">
      <c r="A31" s="28"/>
      <c r="B31" s="57"/>
      <c r="C31" s="30"/>
      <c r="D31" s="31"/>
      <c r="E31" s="32"/>
      <c r="F31" s="33"/>
      <c r="G31" s="19" t="s">
        <v>26</v>
      </c>
      <c r="H31" s="30" t="s">
        <v>19</v>
      </c>
      <c r="I31" s="33">
        <v>1</v>
      </c>
      <c r="J31" s="22">
        <f>$D$30*I31</f>
        <v>2.6</v>
      </c>
      <c r="K31" s="33"/>
      <c r="L31" s="9">
        <f t="shared" si="3"/>
        <v>0</v>
      </c>
    </row>
    <row r="32" spans="1:12" ht="25.5">
      <c r="A32" s="28"/>
      <c r="B32" s="57"/>
      <c r="C32" s="30"/>
      <c r="D32" s="31"/>
      <c r="E32" s="32"/>
      <c r="F32" s="33"/>
      <c r="G32" s="11" t="s">
        <v>27</v>
      </c>
      <c r="H32" s="30" t="s">
        <v>19</v>
      </c>
      <c r="I32" s="33">
        <v>1.2</v>
      </c>
      <c r="J32" s="22">
        <f t="shared" ref="J32" si="4">$D$30*I32</f>
        <v>3.12</v>
      </c>
      <c r="K32" s="33"/>
      <c r="L32" s="9">
        <f t="shared" si="3"/>
        <v>0</v>
      </c>
    </row>
    <row r="33" spans="1:12" ht="21" customHeight="1">
      <c r="A33" s="28">
        <v>6</v>
      </c>
      <c r="B33" s="57" t="s">
        <v>121</v>
      </c>
      <c r="C33" s="30" t="s">
        <v>20</v>
      </c>
      <c r="D33" s="31">
        <v>1.5</v>
      </c>
      <c r="E33" s="43"/>
      <c r="F33" s="42">
        <f>D33*E33</f>
        <v>0</v>
      </c>
      <c r="G33" s="11" t="str">
        <f>G19</f>
        <v>Доска біла (ДСП) 200 мм</v>
      </c>
      <c r="H33" s="30" t="s">
        <v>20</v>
      </c>
      <c r="I33" s="33">
        <f>D33</f>
        <v>1.5</v>
      </c>
      <c r="J33" s="22">
        <f>I33</f>
        <v>1.5</v>
      </c>
      <c r="K33" s="33"/>
      <c r="L33" s="9">
        <f t="shared" si="3"/>
        <v>0</v>
      </c>
    </row>
    <row r="34" spans="1:12" ht="28.5" customHeight="1" thickBot="1">
      <c r="A34" s="72"/>
      <c r="B34" s="58"/>
      <c r="C34" s="59"/>
      <c r="D34" s="60"/>
      <c r="E34" s="61"/>
      <c r="F34" s="62"/>
      <c r="G34" s="63" t="s">
        <v>25</v>
      </c>
      <c r="H34" s="59" t="s">
        <v>18</v>
      </c>
      <c r="I34" s="64">
        <v>0.4</v>
      </c>
      <c r="J34" s="22">
        <f>$D$33*I34</f>
        <v>0.60000000000000009</v>
      </c>
      <c r="K34" s="64"/>
      <c r="L34" s="9">
        <f t="shared" si="3"/>
        <v>0</v>
      </c>
    </row>
    <row r="35" spans="1:12" s="24" customFormat="1" ht="22.5" customHeight="1" thickBot="1">
      <c r="A35" s="65"/>
      <c r="B35" s="66" t="s">
        <v>31</v>
      </c>
      <c r="C35" s="67"/>
      <c r="D35" s="68"/>
      <c r="E35" s="69"/>
      <c r="F35" s="70">
        <f>SUM(F26:F34)</f>
        <v>0</v>
      </c>
      <c r="G35" s="70"/>
      <c r="H35" s="70"/>
      <c r="I35" s="70"/>
      <c r="J35" s="70"/>
      <c r="K35" s="70"/>
      <c r="L35" s="70">
        <f>SUM(L26:L34)</f>
        <v>0</v>
      </c>
    </row>
    <row r="36" spans="1:12" s="8" customFormat="1" ht="22.5" customHeight="1">
      <c r="A36" s="112" t="s">
        <v>65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2" s="24" customFormat="1" ht="17.25" customHeight="1">
      <c r="A37" s="73">
        <v>1</v>
      </c>
      <c r="B37" s="29" t="s">
        <v>44</v>
      </c>
      <c r="C37" s="30" t="s">
        <v>17</v>
      </c>
      <c r="D37" s="31">
        <v>71.8</v>
      </c>
      <c r="E37" s="74"/>
      <c r="F37" s="74">
        <f>D37*E37</f>
        <v>0</v>
      </c>
      <c r="G37" s="11" t="s">
        <v>23</v>
      </c>
      <c r="H37" s="30" t="s">
        <v>24</v>
      </c>
      <c r="I37" s="74">
        <v>0.2</v>
      </c>
      <c r="J37" s="77">
        <f>D37*I37</f>
        <v>14.36</v>
      </c>
      <c r="K37" s="74"/>
      <c r="L37" s="9">
        <f t="shared" ref="L37:L46" si="5">J37*K37</f>
        <v>0</v>
      </c>
    </row>
    <row r="38" spans="1:12" s="24" customFormat="1" ht="18.75" customHeight="1">
      <c r="A38" s="73">
        <v>2</v>
      </c>
      <c r="B38" s="29" t="s">
        <v>33</v>
      </c>
      <c r="C38" s="30" t="s">
        <v>17</v>
      </c>
      <c r="D38" s="31">
        <v>71.8</v>
      </c>
      <c r="E38" s="74"/>
      <c r="F38" s="74">
        <f>D38*E38</f>
        <v>0</v>
      </c>
      <c r="G38" s="11" t="s">
        <v>46</v>
      </c>
      <c r="H38" s="30" t="s">
        <v>24</v>
      </c>
      <c r="I38" s="74">
        <v>0.3</v>
      </c>
      <c r="J38" s="77">
        <f>D38*I38</f>
        <v>21.54</v>
      </c>
      <c r="K38" s="74"/>
      <c r="L38" s="9">
        <f t="shared" si="5"/>
        <v>0</v>
      </c>
    </row>
    <row r="39" spans="1:12" s="24" customFormat="1" ht="17.25" customHeight="1">
      <c r="A39" s="75">
        <v>3</v>
      </c>
      <c r="B39" s="29" t="s">
        <v>34</v>
      </c>
      <c r="C39" s="30" t="s">
        <v>17</v>
      </c>
      <c r="D39" s="31">
        <v>85.28</v>
      </c>
      <c r="E39" s="74"/>
      <c r="F39" s="74">
        <f>D39*E39</f>
        <v>0</v>
      </c>
      <c r="G39" s="11" t="s">
        <v>23</v>
      </c>
      <c r="H39" s="30" t="s">
        <v>24</v>
      </c>
      <c r="I39" s="74">
        <v>0.2</v>
      </c>
      <c r="J39" s="77">
        <f>D39*I39</f>
        <v>17.056000000000001</v>
      </c>
      <c r="K39" s="74"/>
      <c r="L39" s="9">
        <f t="shared" si="5"/>
        <v>0</v>
      </c>
    </row>
    <row r="40" spans="1:12" s="24" customFormat="1" ht="42.75" customHeight="1">
      <c r="A40" s="75">
        <v>4</v>
      </c>
      <c r="B40" s="29" t="s">
        <v>35</v>
      </c>
      <c r="C40" s="30" t="s">
        <v>17</v>
      </c>
      <c r="D40" s="31">
        <v>85.28</v>
      </c>
      <c r="E40" s="74"/>
      <c r="F40" s="74">
        <f>D40*E40</f>
        <v>0</v>
      </c>
      <c r="G40" s="11" t="s">
        <v>45</v>
      </c>
      <c r="H40" s="30" t="s">
        <v>24</v>
      </c>
      <c r="I40" s="74">
        <v>0.3</v>
      </c>
      <c r="J40" s="77">
        <f>D40*I40</f>
        <v>25.584</v>
      </c>
      <c r="K40" s="74"/>
      <c r="L40" s="9">
        <f t="shared" si="5"/>
        <v>0</v>
      </c>
    </row>
    <row r="41" spans="1:12" s="24" customFormat="1" ht="19.5" customHeight="1">
      <c r="A41" s="75">
        <v>5</v>
      </c>
      <c r="B41" s="57" t="s">
        <v>39</v>
      </c>
      <c r="C41" s="30" t="s">
        <v>17</v>
      </c>
      <c r="D41" s="31">
        <v>2.2000000000000002</v>
      </c>
      <c r="E41" s="74"/>
      <c r="F41" s="74">
        <f>D41*E41</f>
        <v>0</v>
      </c>
      <c r="G41" s="11" t="s">
        <v>23</v>
      </c>
      <c r="H41" s="30" t="s">
        <v>24</v>
      </c>
      <c r="I41" s="74">
        <v>0.2</v>
      </c>
      <c r="J41" s="77">
        <f>$D$41*I41</f>
        <v>0.44000000000000006</v>
      </c>
      <c r="K41" s="74"/>
      <c r="L41" s="9">
        <f t="shared" si="5"/>
        <v>0</v>
      </c>
    </row>
    <row r="42" spans="1:12" ht="21.75" customHeight="1">
      <c r="A42" s="73"/>
      <c r="B42" s="57"/>
      <c r="C42" s="30"/>
      <c r="D42" s="31"/>
      <c r="E42" s="74"/>
      <c r="F42" s="74"/>
      <c r="G42" s="78" t="s">
        <v>26</v>
      </c>
      <c r="H42" s="30" t="s">
        <v>19</v>
      </c>
      <c r="I42" s="74">
        <v>1</v>
      </c>
      <c r="J42" s="77">
        <f t="shared" ref="J42:J43" si="6">$D$41*I42</f>
        <v>2.2000000000000002</v>
      </c>
      <c r="K42" s="74"/>
      <c r="L42" s="9">
        <f t="shared" si="5"/>
        <v>0</v>
      </c>
    </row>
    <row r="43" spans="1:12" ht="25.5">
      <c r="A43" s="73"/>
      <c r="B43" s="57"/>
      <c r="C43" s="30"/>
      <c r="D43" s="31"/>
      <c r="E43" s="74"/>
      <c r="F43" s="74"/>
      <c r="G43" s="11" t="s">
        <v>27</v>
      </c>
      <c r="H43" s="30" t="s">
        <v>19</v>
      </c>
      <c r="I43" s="74">
        <v>1.2</v>
      </c>
      <c r="J43" s="77">
        <f t="shared" si="6"/>
        <v>2.64</v>
      </c>
      <c r="K43" s="74"/>
      <c r="L43" s="9">
        <f t="shared" si="5"/>
        <v>0</v>
      </c>
    </row>
    <row r="44" spans="1:12" s="24" customFormat="1" ht="18.75" customHeight="1">
      <c r="A44" s="73">
        <v>6</v>
      </c>
      <c r="B44" s="29" t="s">
        <v>42</v>
      </c>
      <c r="C44" s="30" t="s">
        <v>20</v>
      </c>
      <c r="D44" s="31">
        <v>4.7</v>
      </c>
      <c r="E44" s="74"/>
      <c r="F44" s="74">
        <f>D44*E44</f>
        <v>0</v>
      </c>
      <c r="G44" s="11" t="s">
        <v>43</v>
      </c>
      <c r="H44" s="30" t="s">
        <v>20</v>
      </c>
      <c r="I44" s="74"/>
      <c r="J44" s="77">
        <v>5</v>
      </c>
      <c r="K44" s="74"/>
      <c r="L44" s="9">
        <f t="shared" si="5"/>
        <v>0</v>
      </c>
    </row>
    <row r="45" spans="1:12" s="24" customFormat="1" ht="19.5" customHeight="1">
      <c r="A45" s="73">
        <v>7</v>
      </c>
      <c r="B45" s="29" t="s">
        <v>40</v>
      </c>
      <c r="C45" s="30" t="s">
        <v>20</v>
      </c>
      <c r="D45" s="31">
        <v>35.299999999999997</v>
      </c>
      <c r="E45" s="74"/>
      <c r="F45" s="74">
        <f>D45*E45</f>
        <v>0</v>
      </c>
      <c r="G45" s="11" t="s">
        <v>23</v>
      </c>
      <c r="H45" s="30" t="s">
        <v>24</v>
      </c>
      <c r="I45" s="74">
        <v>0.1</v>
      </c>
      <c r="J45" s="77">
        <f>D45*I45</f>
        <v>3.53</v>
      </c>
      <c r="K45" s="74"/>
      <c r="L45" s="9">
        <f t="shared" si="5"/>
        <v>0</v>
      </c>
    </row>
    <row r="46" spans="1:12" s="24" customFormat="1" ht="18.75" customHeight="1">
      <c r="A46" s="75">
        <v>8</v>
      </c>
      <c r="B46" s="29" t="s">
        <v>30</v>
      </c>
      <c r="C46" s="30" t="s">
        <v>20</v>
      </c>
      <c r="D46" s="31">
        <v>35.299999999999997</v>
      </c>
      <c r="E46" s="74"/>
      <c r="F46" s="74">
        <f>D46*E46</f>
        <v>0</v>
      </c>
      <c r="G46" s="11" t="s">
        <v>46</v>
      </c>
      <c r="H46" s="30" t="s">
        <v>24</v>
      </c>
      <c r="I46" s="74">
        <v>0.12</v>
      </c>
      <c r="J46" s="77">
        <f>D46*I46</f>
        <v>4.2359999999999998</v>
      </c>
      <c r="K46" s="74"/>
      <c r="L46" s="9">
        <f t="shared" si="5"/>
        <v>0</v>
      </c>
    </row>
    <row r="47" spans="1:12" s="24" customFormat="1" ht="29.25" customHeight="1">
      <c r="A47" s="75">
        <v>9</v>
      </c>
      <c r="B47" s="29" t="s">
        <v>71</v>
      </c>
      <c r="C47" s="30" t="s">
        <v>18</v>
      </c>
      <c r="D47" s="31">
        <v>1</v>
      </c>
      <c r="E47" s="74"/>
      <c r="F47" s="74">
        <f>D47*E47</f>
        <v>0</v>
      </c>
      <c r="G47" s="11"/>
      <c r="H47" s="30"/>
      <c r="I47" s="74"/>
      <c r="J47" s="77"/>
      <c r="K47" s="74"/>
      <c r="L47" s="9"/>
    </row>
    <row r="48" spans="1:12" s="24" customFormat="1" ht="29.25" customHeight="1">
      <c r="A48" s="80">
        <v>10</v>
      </c>
      <c r="B48" s="81" t="s">
        <v>113</v>
      </c>
      <c r="C48" s="82" t="s">
        <v>82</v>
      </c>
      <c r="D48" s="83">
        <v>60</v>
      </c>
      <c r="E48" s="84"/>
      <c r="F48" s="84">
        <f>D48*E48</f>
        <v>0</v>
      </c>
      <c r="G48" s="85" t="s">
        <v>114</v>
      </c>
      <c r="H48" s="30" t="s">
        <v>20</v>
      </c>
      <c r="I48" s="76">
        <v>1</v>
      </c>
      <c r="J48" s="77">
        <f>D48*I48</f>
        <v>60</v>
      </c>
      <c r="K48" s="76"/>
      <c r="L48" s="9">
        <f t="shared" ref="L48:L52" si="7">J48*K48</f>
        <v>0</v>
      </c>
    </row>
    <row r="49" spans="1:12" s="24" customFormat="1" ht="29.25" customHeight="1">
      <c r="A49" s="80"/>
      <c r="B49" s="81"/>
      <c r="C49" s="82"/>
      <c r="D49" s="83"/>
      <c r="E49" s="84"/>
      <c r="F49" s="84"/>
      <c r="G49" s="85" t="s">
        <v>116</v>
      </c>
      <c r="H49" s="82" t="s">
        <v>18</v>
      </c>
      <c r="I49" s="84">
        <v>2</v>
      </c>
      <c r="J49" s="77">
        <f>D48*I49</f>
        <v>120</v>
      </c>
      <c r="K49" s="84"/>
      <c r="L49" s="9">
        <f t="shared" si="7"/>
        <v>0</v>
      </c>
    </row>
    <row r="50" spans="1:12" s="24" customFormat="1" ht="29.25" customHeight="1">
      <c r="A50" s="80"/>
      <c r="B50" s="81"/>
      <c r="C50" s="82"/>
      <c r="D50" s="83"/>
      <c r="E50" s="84"/>
      <c r="F50" s="84"/>
      <c r="G50" s="85" t="s">
        <v>115</v>
      </c>
      <c r="H50" s="82" t="s">
        <v>18</v>
      </c>
      <c r="I50" s="84">
        <v>60</v>
      </c>
      <c r="J50" s="109">
        <f>I50</f>
        <v>60</v>
      </c>
      <c r="K50" s="84"/>
      <c r="L50" s="9">
        <f t="shared" si="7"/>
        <v>0</v>
      </c>
    </row>
    <row r="51" spans="1:12" ht="21" customHeight="1">
      <c r="A51" s="75">
        <v>11</v>
      </c>
      <c r="B51" s="57" t="s">
        <v>74</v>
      </c>
      <c r="C51" s="30" t="s">
        <v>20</v>
      </c>
      <c r="D51" s="31">
        <v>1.5</v>
      </c>
      <c r="E51" s="43"/>
      <c r="F51" s="42">
        <f t="shared" ref="F51" si="8">D51*E51</f>
        <v>0</v>
      </c>
      <c r="G51" s="11" t="s">
        <v>73</v>
      </c>
      <c r="H51" s="30" t="s">
        <v>20</v>
      </c>
      <c r="I51" s="76">
        <f>D51</f>
        <v>1.5</v>
      </c>
      <c r="J51" s="22">
        <f>I51</f>
        <v>1.5</v>
      </c>
      <c r="K51" s="76"/>
      <c r="L51" s="9">
        <f t="shared" si="7"/>
        <v>0</v>
      </c>
    </row>
    <row r="52" spans="1:12" ht="29.25" customHeight="1" thickBot="1">
      <c r="A52" s="110"/>
      <c r="B52" s="57"/>
      <c r="C52" s="30"/>
      <c r="D52" s="31"/>
      <c r="E52" s="43"/>
      <c r="F52" s="42"/>
      <c r="G52" s="11" t="s">
        <v>25</v>
      </c>
      <c r="H52" s="30" t="s">
        <v>18</v>
      </c>
      <c r="I52" s="76">
        <v>0.4</v>
      </c>
      <c r="J52" s="22">
        <f>D51*I52</f>
        <v>0.60000000000000009</v>
      </c>
      <c r="K52" s="76"/>
      <c r="L52" s="10">
        <f t="shared" si="7"/>
        <v>0</v>
      </c>
    </row>
    <row r="53" spans="1:12" s="24" customFormat="1" ht="22.5" customHeight="1" thickBot="1">
      <c r="A53" s="65"/>
      <c r="B53" s="66" t="s">
        <v>31</v>
      </c>
      <c r="C53" s="67"/>
      <c r="D53" s="68"/>
      <c r="E53" s="69"/>
      <c r="F53" s="70">
        <f>SUM(F37:F52)</f>
        <v>0</v>
      </c>
      <c r="G53" s="70"/>
      <c r="H53" s="70"/>
      <c r="I53" s="70"/>
      <c r="J53" s="70"/>
      <c r="K53" s="70"/>
      <c r="L53" s="71">
        <f>SUM(L37:L52)</f>
        <v>0</v>
      </c>
    </row>
    <row r="54" spans="1:12" s="8" customFormat="1" ht="22.5" customHeight="1">
      <c r="A54" s="122" t="s">
        <v>66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4"/>
    </row>
    <row r="55" spans="1:12" s="24" customFormat="1" ht="17.25" customHeight="1">
      <c r="A55" s="28">
        <v>1</v>
      </c>
      <c r="B55" s="29" t="s">
        <v>34</v>
      </c>
      <c r="C55" s="30" t="s">
        <v>17</v>
      </c>
      <c r="D55" s="31">
        <v>19.600000000000001</v>
      </c>
      <c r="E55" s="32"/>
      <c r="F55" s="33">
        <f>D55*E55</f>
        <v>0</v>
      </c>
      <c r="G55" s="11" t="s">
        <v>23</v>
      </c>
      <c r="H55" s="30" t="s">
        <v>24</v>
      </c>
      <c r="I55" s="33">
        <v>0.2</v>
      </c>
      <c r="J55" s="22">
        <f>D55*I55</f>
        <v>3.9200000000000004</v>
      </c>
      <c r="K55" s="33"/>
      <c r="L55" s="9">
        <f>J55*K55</f>
        <v>0</v>
      </c>
    </row>
    <row r="56" spans="1:12" s="24" customFormat="1" ht="42.75" customHeight="1" thickBot="1">
      <c r="A56" s="28">
        <v>2</v>
      </c>
      <c r="B56" s="29" t="s">
        <v>35</v>
      </c>
      <c r="C56" s="30" t="s">
        <v>17</v>
      </c>
      <c r="D56" s="31">
        <v>19.600000000000001</v>
      </c>
      <c r="E56" s="32"/>
      <c r="F56" s="33">
        <f>D56*E56</f>
        <v>0</v>
      </c>
      <c r="G56" s="11" t="s">
        <v>45</v>
      </c>
      <c r="H56" s="30" t="s">
        <v>24</v>
      </c>
      <c r="I56" s="33">
        <v>0.3</v>
      </c>
      <c r="J56" s="22">
        <f>D56*I56</f>
        <v>5.88</v>
      </c>
      <c r="K56" s="33"/>
      <c r="L56" s="9">
        <f>J56*K56</f>
        <v>0</v>
      </c>
    </row>
    <row r="57" spans="1:12" s="24" customFormat="1" ht="22.5" customHeight="1" thickBot="1">
      <c r="A57" s="65"/>
      <c r="B57" s="66" t="s">
        <v>31</v>
      </c>
      <c r="C57" s="67"/>
      <c r="D57" s="68"/>
      <c r="E57" s="69"/>
      <c r="F57" s="70">
        <f>SUM(F55:F56)</f>
        <v>0</v>
      </c>
      <c r="G57" s="70"/>
      <c r="H57" s="70"/>
      <c r="I57" s="70"/>
      <c r="J57" s="70"/>
      <c r="K57" s="70"/>
      <c r="L57" s="71">
        <f>SUM(L55:L56)</f>
        <v>0</v>
      </c>
    </row>
    <row r="58" spans="1:12" s="8" customFormat="1" ht="22.5" customHeight="1">
      <c r="A58" s="112" t="s">
        <v>67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4"/>
    </row>
    <row r="59" spans="1:12" s="24" customFormat="1" ht="17.25" customHeight="1">
      <c r="A59" s="28">
        <v>1</v>
      </c>
      <c r="B59" s="29" t="s">
        <v>34</v>
      </c>
      <c r="C59" s="30" t="s">
        <v>17</v>
      </c>
      <c r="D59" s="31">
        <v>16</v>
      </c>
      <c r="E59" s="32"/>
      <c r="F59" s="33">
        <f>D59*E59</f>
        <v>0</v>
      </c>
      <c r="G59" s="11" t="s">
        <v>23</v>
      </c>
      <c r="H59" s="30" t="s">
        <v>24</v>
      </c>
      <c r="I59" s="33">
        <v>0.2</v>
      </c>
      <c r="J59" s="22">
        <f>D59*I59</f>
        <v>3.2</v>
      </c>
      <c r="K59" s="33"/>
      <c r="L59" s="9">
        <f t="shared" ref="L59:L65" si="9">J59*K59</f>
        <v>0</v>
      </c>
    </row>
    <row r="60" spans="1:12" s="24" customFormat="1" ht="42.75" customHeight="1">
      <c r="A60" s="28">
        <v>2</v>
      </c>
      <c r="B60" s="29" t="s">
        <v>35</v>
      </c>
      <c r="C60" s="30" t="s">
        <v>17</v>
      </c>
      <c r="D60" s="31">
        <v>16</v>
      </c>
      <c r="E60" s="32"/>
      <c r="F60" s="33">
        <f>D60*E60</f>
        <v>0</v>
      </c>
      <c r="G60" s="11" t="s">
        <v>45</v>
      </c>
      <c r="H60" s="30" t="s">
        <v>24</v>
      </c>
      <c r="I60" s="33">
        <v>0.3</v>
      </c>
      <c r="J60" s="22">
        <f>D60*I60</f>
        <v>4.8</v>
      </c>
      <c r="K60" s="33"/>
      <c r="L60" s="9">
        <f t="shared" si="9"/>
        <v>0</v>
      </c>
    </row>
    <row r="61" spans="1:12" s="24" customFormat="1" ht="19.5" customHeight="1">
      <c r="A61" s="28">
        <v>3</v>
      </c>
      <c r="B61" s="57" t="s">
        <v>39</v>
      </c>
      <c r="C61" s="30" t="s">
        <v>17</v>
      </c>
      <c r="D61" s="31">
        <v>1.6</v>
      </c>
      <c r="E61" s="32"/>
      <c r="F61" s="33">
        <f>D61*E61</f>
        <v>0</v>
      </c>
      <c r="G61" s="11" t="s">
        <v>23</v>
      </c>
      <c r="H61" s="30" t="s">
        <v>24</v>
      </c>
      <c r="I61" s="33">
        <v>0.2</v>
      </c>
      <c r="J61" s="22">
        <f>$D$61*I61</f>
        <v>0.32000000000000006</v>
      </c>
      <c r="K61" s="33"/>
      <c r="L61" s="9">
        <f t="shared" si="9"/>
        <v>0</v>
      </c>
    </row>
    <row r="62" spans="1:12" ht="21.75" customHeight="1">
      <c r="A62" s="28"/>
      <c r="B62" s="57"/>
      <c r="C62" s="30"/>
      <c r="D62" s="31"/>
      <c r="E62" s="32"/>
      <c r="F62" s="33"/>
      <c r="G62" s="19" t="s">
        <v>26</v>
      </c>
      <c r="H62" s="30" t="s">
        <v>19</v>
      </c>
      <c r="I62" s="33">
        <v>1</v>
      </c>
      <c r="J62" s="22">
        <f t="shared" ref="J62:J63" si="10">$D$61*I62</f>
        <v>1.6</v>
      </c>
      <c r="K62" s="33"/>
      <c r="L62" s="9">
        <f t="shared" si="9"/>
        <v>0</v>
      </c>
    </row>
    <row r="63" spans="1:12" ht="25.5">
      <c r="A63" s="28"/>
      <c r="B63" s="57"/>
      <c r="C63" s="30"/>
      <c r="D63" s="31"/>
      <c r="E63" s="32"/>
      <c r="F63" s="33"/>
      <c r="G63" s="11" t="s">
        <v>27</v>
      </c>
      <c r="H63" s="30" t="s">
        <v>19</v>
      </c>
      <c r="I63" s="33">
        <v>1.2</v>
      </c>
      <c r="J63" s="22">
        <f t="shared" si="10"/>
        <v>1.92</v>
      </c>
      <c r="K63" s="33"/>
      <c r="L63" s="9">
        <f t="shared" si="9"/>
        <v>0</v>
      </c>
    </row>
    <row r="64" spans="1:12" ht="21" customHeight="1">
      <c r="A64" s="28">
        <v>4</v>
      </c>
      <c r="B64" s="57" t="s">
        <v>122</v>
      </c>
      <c r="C64" s="30" t="s">
        <v>20</v>
      </c>
      <c r="D64" s="31">
        <v>5.9</v>
      </c>
      <c r="E64" s="43"/>
      <c r="F64" s="42">
        <f>D64*E64</f>
        <v>0</v>
      </c>
      <c r="G64" s="11" t="str">
        <f>G33</f>
        <v>Доска біла (ДСП) 200 мм</v>
      </c>
      <c r="H64" s="30" t="s">
        <v>20</v>
      </c>
      <c r="I64" s="33">
        <f>D64</f>
        <v>5.9</v>
      </c>
      <c r="J64" s="22">
        <f>I64</f>
        <v>5.9</v>
      </c>
      <c r="K64" s="33"/>
      <c r="L64" s="9">
        <f t="shared" si="9"/>
        <v>0</v>
      </c>
    </row>
    <row r="65" spans="1:12" ht="28.5" customHeight="1" thickBot="1">
      <c r="A65" s="72"/>
      <c r="B65" s="58"/>
      <c r="C65" s="59"/>
      <c r="D65" s="60"/>
      <c r="E65" s="61"/>
      <c r="F65" s="62"/>
      <c r="G65" s="63" t="s">
        <v>25</v>
      </c>
      <c r="H65" s="59" t="s">
        <v>18</v>
      </c>
      <c r="I65" s="64">
        <v>0.4</v>
      </c>
      <c r="J65" s="22">
        <f>D64*I65</f>
        <v>2.3600000000000003</v>
      </c>
      <c r="K65" s="64"/>
      <c r="L65" s="9">
        <f t="shared" si="9"/>
        <v>0</v>
      </c>
    </row>
    <row r="66" spans="1:12" s="24" customFormat="1" ht="22.5" customHeight="1" thickBot="1">
      <c r="A66" s="65"/>
      <c r="B66" s="66" t="s">
        <v>31</v>
      </c>
      <c r="C66" s="67"/>
      <c r="D66" s="68"/>
      <c r="E66" s="69"/>
      <c r="F66" s="70">
        <f>SUM(F59:F65)</f>
        <v>0</v>
      </c>
      <c r="G66" s="70"/>
      <c r="H66" s="70"/>
      <c r="I66" s="70"/>
      <c r="J66" s="70"/>
      <c r="K66" s="70"/>
      <c r="L66" s="71">
        <f>SUM(L59:L65)</f>
        <v>0</v>
      </c>
    </row>
    <row r="67" spans="1:12" s="8" customFormat="1" ht="22.5" customHeight="1">
      <c r="A67" s="112" t="s">
        <v>68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4"/>
    </row>
    <row r="68" spans="1:12" s="24" customFormat="1" ht="17.25" customHeight="1">
      <c r="A68" s="28">
        <v>1</v>
      </c>
      <c r="B68" s="29" t="s">
        <v>44</v>
      </c>
      <c r="C68" s="30" t="s">
        <v>17</v>
      </c>
      <c r="D68" s="31">
        <v>9.4</v>
      </c>
      <c r="E68" s="32"/>
      <c r="F68" s="33">
        <f>D68*E68</f>
        <v>0</v>
      </c>
      <c r="G68" s="11" t="s">
        <v>23</v>
      </c>
      <c r="H68" s="30" t="s">
        <v>24</v>
      </c>
      <c r="I68" s="33">
        <v>0.2</v>
      </c>
      <c r="J68" s="22">
        <f>D68*I68</f>
        <v>1.8800000000000001</v>
      </c>
      <c r="K68" s="33"/>
      <c r="L68" s="9">
        <f t="shared" ref="L68:L77" si="11">J68*K68</f>
        <v>0</v>
      </c>
    </row>
    <row r="69" spans="1:12" s="24" customFormat="1" ht="18.75" customHeight="1">
      <c r="A69" s="28">
        <v>2</v>
      </c>
      <c r="B69" s="29" t="s">
        <v>33</v>
      </c>
      <c r="C69" s="30" t="s">
        <v>17</v>
      </c>
      <c r="D69" s="31">
        <v>9.4</v>
      </c>
      <c r="E69" s="32"/>
      <c r="F69" s="33">
        <f>D69*E69</f>
        <v>0</v>
      </c>
      <c r="G69" s="11" t="s">
        <v>46</v>
      </c>
      <c r="H69" s="30" t="s">
        <v>24</v>
      </c>
      <c r="I69" s="33">
        <v>0.3</v>
      </c>
      <c r="J69" s="22">
        <f>D69*I69</f>
        <v>2.82</v>
      </c>
      <c r="K69" s="33"/>
      <c r="L69" s="9">
        <f t="shared" si="11"/>
        <v>0</v>
      </c>
    </row>
    <row r="70" spans="1:12" s="24" customFormat="1" ht="17.25" customHeight="1">
      <c r="A70" s="75">
        <v>3</v>
      </c>
      <c r="B70" s="29" t="s">
        <v>34</v>
      </c>
      <c r="C70" s="30" t="s">
        <v>17</v>
      </c>
      <c r="D70" s="31">
        <v>21</v>
      </c>
      <c r="E70" s="32"/>
      <c r="F70" s="33">
        <f>D70*E70</f>
        <v>0</v>
      </c>
      <c r="G70" s="11" t="s">
        <v>23</v>
      </c>
      <c r="H70" s="30" t="s">
        <v>24</v>
      </c>
      <c r="I70" s="33">
        <v>0.2</v>
      </c>
      <c r="J70" s="22">
        <f>D70*I70</f>
        <v>4.2</v>
      </c>
      <c r="K70" s="33"/>
      <c r="L70" s="9">
        <f t="shared" si="11"/>
        <v>0</v>
      </c>
    </row>
    <row r="71" spans="1:12" s="24" customFormat="1" ht="42.75" customHeight="1">
      <c r="A71" s="75">
        <v>4</v>
      </c>
      <c r="B71" s="29" t="s">
        <v>35</v>
      </c>
      <c r="C71" s="30" t="s">
        <v>17</v>
      </c>
      <c r="D71" s="31">
        <v>21</v>
      </c>
      <c r="E71" s="32"/>
      <c r="F71" s="33">
        <f>D71*E71</f>
        <v>0</v>
      </c>
      <c r="G71" s="11" t="s">
        <v>45</v>
      </c>
      <c r="H71" s="30" t="s">
        <v>24</v>
      </c>
      <c r="I71" s="33">
        <v>0.3</v>
      </c>
      <c r="J71" s="22">
        <f>D71*I71</f>
        <v>6.3</v>
      </c>
      <c r="K71" s="33"/>
      <c r="L71" s="9">
        <f t="shared" si="11"/>
        <v>0</v>
      </c>
    </row>
    <row r="72" spans="1:12" s="24" customFormat="1" ht="19.5" customHeight="1">
      <c r="A72" s="75">
        <v>5</v>
      </c>
      <c r="B72" s="57" t="s">
        <v>39</v>
      </c>
      <c r="C72" s="30" t="s">
        <v>17</v>
      </c>
      <c r="D72" s="31">
        <v>1.4</v>
      </c>
      <c r="E72" s="32"/>
      <c r="F72" s="33">
        <f>D72*E72</f>
        <v>0</v>
      </c>
      <c r="G72" s="11" t="s">
        <v>23</v>
      </c>
      <c r="H72" s="30" t="s">
        <v>24</v>
      </c>
      <c r="I72" s="33">
        <v>0.2</v>
      </c>
      <c r="J72" s="22">
        <f>$D$72*I72</f>
        <v>0.27999999999999997</v>
      </c>
      <c r="K72" s="33"/>
      <c r="L72" s="9">
        <f t="shared" si="11"/>
        <v>0</v>
      </c>
    </row>
    <row r="73" spans="1:12" ht="21.75" customHeight="1">
      <c r="A73" s="28"/>
      <c r="B73" s="57"/>
      <c r="C73" s="30"/>
      <c r="D73" s="31"/>
      <c r="E73" s="32"/>
      <c r="F73" s="33"/>
      <c r="G73" s="19" t="s">
        <v>26</v>
      </c>
      <c r="H73" s="30" t="s">
        <v>19</v>
      </c>
      <c r="I73" s="33">
        <v>1</v>
      </c>
      <c r="J73" s="22">
        <f t="shared" ref="J73:J74" si="12">$D$72*I73</f>
        <v>1.4</v>
      </c>
      <c r="K73" s="33"/>
      <c r="L73" s="9">
        <f t="shared" si="11"/>
        <v>0</v>
      </c>
    </row>
    <row r="74" spans="1:12" ht="25.5">
      <c r="A74" s="28"/>
      <c r="B74" s="57"/>
      <c r="C74" s="30"/>
      <c r="D74" s="31"/>
      <c r="E74" s="32"/>
      <c r="F74" s="33"/>
      <c r="G74" s="11" t="s">
        <v>27</v>
      </c>
      <c r="H74" s="30" t="s">
        <v>19</v>
      </c>
      <c r="I74" s="33">
        <v>1.2</v>
      </c>
      <c r="J74" s="22">
        <f t="shared" si="12"/>
        <v>1.68</v>
      </c>
      <c r="K74" s="33"/>
      <c r="L74" s="9">
        <f t="shared" si="11"/>
        <v>0</v>
      </c>
    </row>
    <row r="75" spans="1:12" s="24" customFormat="1" ht="18.75" customHeight="1">
      <c r="A75" s="28">
        <v>6</v>
      </c>
      <c r="B75" s="29" t="s">
        <v>42</v>
      </c>
      <c r="C75" s="30" t="s">
        <v>20</v>
      </c>
      <c r="D75" s="31">
        <v>4.3</v>
      </c>
      <c r="E75" s="32"/>
      <c r="F75" s="33">
        <f>D75*E75</f>
        <v>0</v>
      </c>
      <c r="G75" s="11" t="s">
        <v>43</v>
      </c>
      <c r="H75" s="30" t="s">
        <v>20</v>
      </c>
      <c r="I75" s="33"/>
      <c r="J75" s="22">
        <v>5</v>
      </c>
      <c r="K75" s="33"/>
      <c r="L75" s="9">
        <f t="shared" si="11"/>
        <v>0</v>
      </c>
    </row>
    <row r="76" spans="1:12" ht="21" customHeight="1">
      <c r="A76" s="28">
        <v>7</v>
      </c>
      <c r="B76" s="57" t="s">
        <v>74</v>
      </c>
      <c r="C76" s="30" t="s">
        <v>20</v>
      </c>
      <c r="D76" s="31">
        <v>1.5</v>
      </c>
      <c r="E76" s="43"/>
      <c r="F76" s="42">
        <f>D76*E76</f>
        <v>0</v>
      </c>
      <c r="G76" s="11" t="str">
        <f>G64</f>
        <v>Доска біла (ДСП) 200 мм</v>
      </c>
      <c r="H76" s="30" t="s">
        <v>20</v>
      </c>
      <c r="I76" s="33">
        <f>D76</f>
        <v>1.5</v>
      </c>
      <c r="J76" s="22">
        <f>I76</f>
        <v>1.5</v>
      </c>
      <c r="K76" s="33"/>
      <c r="L76" s="9">
        <f t="shared" si="11"/>
        <v>0</v>
      </c>
    </row>
    <row r="77" spans="1:12" ht="28.5" customHeight="1" thickBot="1">
      <c r="A77" s="72"/>
      <c r="B77" s="58"/>
      <c r="C77" s="59"/>
      <c r="D77" s="60"/>
      <c r="E77" s="61"/>
      <c r="F77" s="62"/>
      <c r="G77" s="63" t="s">
        <v>25</v>
      </c>
      <c r="H77" s="59" t="s">
        <v>18</v>
      </c>
      <c r="I77" s="64">
        <v>0.4</v>
      </c>
      <c r="J77" s="22">
        <f>D76*I77</f>
        <v>0.60000000000000009</v>
      </c>
      <c r="K77" s="64"/>
      <c r="L77" s="9">
        <f t="shared" si="11"/>
        <v>0</v>
      </c>
    </row>
    <row r="78" spans="1:12" s="24" customFormat="1" ht="22.5" customHeight="1" thickBot="1">
      <c r="A78" s="65"/>
      <c r="B78" s="66" t="s">
        <v>31</v>
      </c>
      <c r="C78" s="67"/>
      <c r="D78" s="68"/>
      <c r="E78" s="69"/>
      <c r="F78" s="70">
        <f>SUM(F68:F77)</f>
        <v>0</v>
      </c>
      <c r="G78" s="70"/>
      <c r="H78" s="70"/>
      <c r="I78" s="70"/>
      <c r="J78" s="70"/>
      <c r="K78" s="70"/>
      <c r="L78" s="71">
        <f>SUM(L68:L77)</f>
        <v>0</v>
      </c>
    </row>
    <row r="79" spans="1:12" s="8" customFormat="1" ht="22.5" customHeight="1">
      <c r="A79" s="112" t="s">
        <v>69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4"/>
    </row>
    <row r="80" spans="1:12" s="24" customFormat="1" ht="17.25" customHeight="1">
      <c r="A80" s="28">
        <v>1</v>
      </c>
      <c r="B80" s="29" t="s">
        <v>44</v>
      </c>
      <c r="C80" s="30" t="s">
        <v>17</v>
      </c>
      <c r="D80" s="31">
        <v>9.2200000000000006</v>
      </c>
      <c r="E80" s="32"/>
      <c r="F80" s="33">
        <f>D80*E80</f>
        <v>0</v>
      </c>
      <c r="G80" s="11" t="s">
        <v>23</v>
      </c>
      <c r="H80" s="30" t="s">
        <v>24</v>
      </c>
      <c r="I80" s="33">
        <v>0.2</v>
      </c>
      <c r="J80" s="22">
        <f>D80*I80</f>
        <v>1.8440000000000003</v>
      </c>
      <c r="K80" s="33"/>
      <c r="L80" s="9">
        <f t="shared" ref="L80:L90" si="13">J80*K80</f>
        <v>0</v>
      </c>
    </row>
    <row r="81" spans="1:12" s="24" customFormat="1" ht="18.75" customHeight="1">
      <c r="A81" s="28">
        <v>2</v>
      </c>
      <c r="B81" s="29" t="s">
        <v>33</v>
      </c>
      <c r="C81" s="30" t="s">
        <v>17</v>
      </c>
      <c r="D81" s="31">
        <v>9.2200000000000006</v>
      </c>
      <c r="E81" s="32"/>
      <c r="F81" s="33">
        <f>D81*E81</f>
        <v>0</v>
      </c>
      <c r="G81" s="11" t="s">
        <v>46</v>
      </c>
      <c r="H81" s="30" t="s">
        <v>24</v>
      </c>
      <c r="I81" s="33">
        <v>0.3</v>
      </c>
      <c r="J81" s="22">
        <f>D81*I81</f>
        <v>2.766</v>
      </c>
      <c r="K81" s="33"/>
      <c r="L81" s="9">
        <f t="shared" si="13"/>
        <v>0</v>
      </c>
    </row>
    <row r="82" spans="1:12" s="24" customFormat="1" ht="17.25" customHeight="1">
      <c r="A82" s="28">
        <v>3</v>
      </c>
      <c r="B82" s="29" t="s">
        <v>34</v>
      </c>
      <c r="C82" s="30" t="s">
        <v>17</v>
      </c>
      <c r="D82" s="31">
        <v>32.4</v>
      </c>
      <c r="E82" s="32"/>
      <c r="F82" s="33">
        <f>D82*E82</f>
        <v>0</v>
      </c>
      <c r="G82" s="11" t="s">
        <v>23</v>
      </c>
      <c r="H82" s="30" t="s">
        <v>24</v>
      </c>
      <c r="I82" s="33">
        <v>0.2</v>
      </c>
      <c r="J82" s="22">
        <f>D82*I82</f>
        <v>6.48</v>
      </c>
      <c r="K82" s="33"/>
      <c r="L82" s="9">
        <f t="shared" si="13"/>
        <v>0</v>
      </c>
    </row>
    <row r="83" spans="1:12" s="24" customFormat="1" ht="42.75" customHeight="1">
      <c r="A83" s="28">
        <v>4</v>
      </c>
      <c r="B83" s="29" t="s">
        <v>35</v>
      </c>
      <c r="C83" s="30" t="s">
        <v>17</v>
      </c>
      <c r="D83" s="31">
        <v>32.4</v>
      </c>
      <c r="E83" s="32"/>
      <c r="F83" s="33">
        <f>D83*E83</f>
        <v>0</v>
      </c>
      <c r="G83" s="11" t="s">
        <v>45</v>
      </c>
      <c r="H83" s="30" t="s">
        <v>24</v>
      </c>
      <c r="I83" s="33">
        <v>0.3</v>
      </c>
      <c r="J83" s="22">
        <f>D83*I83</f>
        <v>9.7199999999999989</v>
      </c>
      <c r="K83" s="33"/>
      <c r="L83" s="9">
        <f t="shared" si="13"/>
        <v>0</v>
      </c>
    </row>
    <row r="84" spans="1:12" s="24" customFormat="1" ht="19.5" customHeight="1">
      <c r="A84" s="28">
        <v>5</v>
      </c>
      <c r="B84" s="57" t="s">
        <v>39</v>
      </c>
      <c r="C84" s="30" t="s">
        <v>17</v>
      </c>
      <c r="D84" s="31">
        <v>1.4</v>
      </c>
      <c r="E84" s="32"/>
      <c r="F84" s="33">
        <f>D84*E84</f>
        <v>0</v>
      </c>
      <c r="G84" s="11" t="s">
        <v>23</v>
      </c>
      <c r="H84" s="30" t="s">
        <v>24</v>
      </c>
      <c r="I84" s="33">
        <v>0.2</v>
      </c>
      <c r="J84" s="22">
        <f>$D$72*I84</f>
        <v>0.27999999999999997</v>
      </c>
      <c r="K84" s="33"/>
      <c r="L84" s="9">
        <f t="shared" si="13"/>
        <v>0</v>
      </c>
    </row>
    <row r="85" spans="1:12" ht="21.75" customHeight="1">
      <c r="A85" s="28"/>
      <c r="B85" s="57"/>
      <c r="C85" s="30"/>
      <c r="D85" s="31"/>
      <c r="E85" s="32"/>
      <c r="F85" s="33"/>
      <c r="G85" s="19" t="s">
        <v>26</v>
      </c>
      <c r="H85" s="30" t="s">
        <v>19</v>
      </c>
      <c r="I85" s="33">
        <v>1</v>
      </c>
      <c r="J85" s="22">
        <f t="shared" ref="J85:J86" si="14">$D$72*I85</f>
        <v>1.4</v>
      </c>
      <c r="K85" s="33"/>
      <c r="L85" s="9">
        <f t="shared" si="13"/>
        <v>0</v>
      </c>
    </row>
    <row r="86" spans="1:12" ht="25.5">
      <c r="A86" s="28"/>
      <c r="B86" s="57"/>
      <c r="C86" s="30"/>
      <c r="D86" s="31"/>
      <c r="E86" s="32"/>
      <c r="F86" s="33"/>
      <c r="G86" s="11" t="s">
        <v>27</v>
      </c>
      <c r="H86" s="30" t="s">
        <v>19</v>
      </c>
      <c r="I86" s="33">
        <v>1.2</v>
      </c>
      <c r="J86" s="22">
        <f t="shared" si="14"/>
        <v>1.68</v>
      </c>
      <c r="K86" s="33"/>
      <c r="L86" s="9">
        <f t="shared" si="13"/>
        <v>0</v>
      </c>
    </row>
    <row r="87" spans="1:12" ht="30" customHeight="1">
      <c r="A87" s="28">
        <v>6</v>
      </c>
      <c r="B87" s="57" t="s">
        <v>47</v>
      </c>
      <c r="C87" s="30" t="s">
        <v>20</v>
      </c>
      <c r="D87" s="31">
        <v>1.8</v>
      </c>
      <c r="E87" s="32"/>
      <c r="F87" s="33">
        <f>D87*E87</f>
        <v>0</v>
      </c>
      <c r="G87" s="19" t="s">
        <v>37</v>
      </c>
      <c r="H87" s="30" t="s">
        <v>24</v>
      </c>
      <c r="I87" s="33">
        <v>0.2</v>
      </c>
      <c r="J87" s="22">
        <f>D87*I87</f>
        <v>0.36000000000000004</v>
      </c>
      <c r="K87" s="33"/>
      <c r="L87" s="9">
        <f t="shared" si="13"/>
        <v>0</v>
      </c>
    </row>
    <row r="88" spans="1:12" s="24" customFormat="1" ht="18.75" customHeight="1">
      <c r="A88" s="28">
        <v>7</v>
      </c>
      <c r="B88" s="29" t="s">
        <v>42</v>
      </c>
      <c r="C88" s="30" t="s">
        <v>20</v>
      </c>
      <c r="D88" s="31">
        <v>6.5</v>
      </c>
      <c r="E88" s="32"/>
      <c r="F88" s="33">
        <f>D88*E88</f>
        <v>0</v>
      </c>
      <c r="G88" s="11" t="s">
        <v>43</v>
      </c>
      <c r="H88" s="30" t="s">
        <v>20</v>
      </c>
      <c r="I88" s="33"/>
      <c r="J88" s="22">
        <v>7.5</v>
      </c>
      <c r="K88" s="33"/>
      <c r="L88" s="9">
        <f t="shared" si="13"/>
        <v>0</v>
      </c>
    </row>
    <row r="89" spans="1:12" ht="21" customHeight="1">
      <c r="A89" s="28">
        <v>8</v>
      </c>
      <c r="B89" s="57" t="s">
        <v>123</v>
      </c>
      <c r="C89" s="30" t="s">
        <v>20</v>
      </c>
      <c r="D89" s="31">
        <v>5</v>
      </c>
      <c r="E89" s="43"/>
      <c r="F89" s="42">
        <f>D89*E89</f>
        <v>0</v>
      </c>
      <c r="G89" s="11" t="str">
        <f>G76</f>
        <v>Доска біла (ДСП) 200 мм</v>
      </c>
      <c r="H89" s="30" t="s">
        <v>20</v>
      </c>
      <c r="I89" s="33">
        <f>D89</f>
        <v>5</v>
      </c>
      <c r="J89" s="22">
        <f>I89</f>
        <v>5</v>
      </c>
      <c r="K89" s="33"/>
      <c r="L89" s="9">
        <f t="shared" si="13"/>
        <v>0</v>
      </c>
    </row>
    <row r="90" spans="1:12" ht="28.5" customHeight="1" thickBot="1">
      <c r="A90" s="72"/>
      <c r="B90" s="58"/>
      <c r="C90" s="59"/>
      <c r="D90" s="60"/>
      <c r="E90" s="61"/>
      <c r="F90" s="62"/>
      <c r="G90" s="63" t="s">
        <v>25</v>
      </c>
      <c r="H90" s="59" t="s">
        <v>18</v>
      </c>
      <c r="I90" s="64">
        <v>0.4</v>
      </c>
      <c r="J90" s="22">
        <f>D89*I90</f>
        <v>2</v>
      </c>
      <c r="K90" s="64"/>
      <c r="L90" s="9">
        <f t="shared" si="13"/>
        <v>0</v>
      </c>
    </row>
    <row r="91" spans="1:12" s="24" customFormat="1" ht="22.5" customHeight="1" thickBot="1">
      <c r="A91" s="65"/>
      <c r="B91" s="66" t="s">
        <v>31</v>
      </c>
      <c r="C91" s="67"/>
      <c r="D91" s="68"/>
      <c r="E91" s="69"/>
      <c r="F91" s="70">
        <f>SUM(F80:F90)</f>
        <v>0</v>
      </c>
      <c r="G91" s="70"/>
      <c r="H91" s="70"/>
      <c r="I91" s="70"/>
      <c r="J91" s="70"/>
      <c r="K91" s="70"/>
      <c r="L91" s="71">
        <f>SUM(L80:L90)</f>
        <v>0</v>
      </c>
    </row>
    <row r="92" spans="1:12" s="8" customFormat="1" ht="22.5" customHeight="1">
      <c r="A92" s="112" t="s">
        <v>75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4"/>
    </row>
    <row r="93" spans="1:12" s="24" customFormat="1" ht="17.25" customHeight="1">
      <c r="A93" s="73">
        <v>1</v>
      </c>
      <c r="B93" s="29" t="s">
        <v>44</v>
      </c>
      <c r="C93" s="30" t="s">
        <v>17</v>
      </c>
      <c r="D93" s="31">
        <v>8.6999999999999993</v>
      </c>
      <c r="E93" s="32"/>
      <c r="F93" s="74">
        <f>D93*E93</f>
        <v>0</v>
      </c>
      <c r="G93" s="11" t="s">
        <v>23</v>
      </c>
      <c r="H93" s="30" t="s">
        <v>24</v>
      </c>
      <c r="I93" s="74">
        <v>0.2</v>
      </c>
      <c r="J93" s="22">
        <f>D93*I93</f>
        <v>1.74</v>
      </c>
      <c r="K93" s="74"/>
      <c r="L93" s="9">
        <f t="shared" ref="L93:L102" si="15">J93*K93</f>
        <v>0</v>
      </c>
    </row>
    <row r="94" spans="1:12" s="24" customFormat="1" ht="18.75" customHeight="1">
      <c r="A94" s="73">
        <v>2</v>
      </c>
      <c r="B94" s="29" t="s">
        <v>33</v>
      </c>
      <c r="C94" s="30" t="s">
        <v>17</v>
      </c>
      <c r="D94" s="31">
        <v>8.6999999999999993</v>
      </c>
      <c r="E94" s="32"/>
      <c r="F94" s="74">
        <f>D94*E94</f>
        <v>0</v>
      </c>
      <c r="G94" s="11" t="s">
        <v>46</v>
      </c>
      <c r="H94" s="30" t="s">
        <v>24</v>
      </c>
      <c r="I94" s="74">
        <v>0.3</v>
      </c>
      <c r="J94" s="22">
        <f>D94*I94</f>
        <v>2.61</v>
      </c>
      <c r="K94" s="74"/>
      <c r="L94" s="9">
        <f t="shared" si="15"/>
        <v>0</v>
      </c>
    </row>
    <row r="95" spans="1:12" s="24" customFormat="1" ht="17.25" customHeight="1">
      <c r="A95" s="73">
        <v>3</v>
      </c>
      <c r="B95" s="29" t="s">
        <v>34</v>
      </c>
      <c r="C95" s="30" t="s">
        <v>17</v>
      </c>
      <c r="D95" s="31">
        <v>27.5</v>
      </c>
      <c r="E95" s="32"/>
      <c r="F95" s="74">
        <f>D95*E95</f>
        <v>0</v>
      </c>
      <c r="G95" s="11" t="s">
        <v>23</v>
      </c>
      <c r="H95" s="30" t="s">
        <v>24</v>
      </c>
      <c r="I95" s="74">
        <v>0.2</v>
      </c>
      <c r="J95" s="22">
        <f>D95*I95</f>
        <v>5.5</v>
      </c>
      <c r="K95" s="74"/>
      <c r="L95" s="9">
        <f t="shared" si="15"/>
        <v>0</v>
      </c>
    </row>
    <row r="96" spans="1:12" s="24" customFormat="1" ht="42.75" customHeight="1">
      <c r="A96" s="73">
        <v>4</v>
      </c>
      <c r="B96" s="29" t="s">
        <v>35</v>
      </c>
      <c r="C96" s="30" t="s">
        <v>17</v>
      </c>
      <c r="D96" s="31">
        <v>27.5</v>
      </c>
      <c r="E96" s="32"/>
      <c r="F96" s="74">
        <f>D96*E96</f>
        <v>0</v>
      </c>
      <c r="G96" s="11" t="s">
        <v>45</v>
      </c>
      <c r="H96" s="30" t="s">
        <v>24</v>
      </c>
      <c r="I96" s="74">
        <v>0.3</v>
      </c>
      <c r="J96" s="22">
        <f>D96*I96</f>
        <v>8.25</v>
      </c>
      <c r="K96" s="74"/>
      <c r="L96" s="9">
        <f t="shared" si="15"/>
        <v>0</v>
      </c>
    </row>
    <row r="97" spans="1:12" s="24" customFormat="1" ht="19.5" customHeight="1">
      <c r="A97" s="73">
        <v>5</v>
      </c>
      <c r="B97" s="57" t="s">
        <v>39</v>
      </c>
      <c r="C97" s="30" t="s">
        <v>17</v>
      </c>
      <c r="D97" s="31">
        <v>1.4</v>
      </c>
      <c r="E97" s="32"/>
      <c r="F97" s="74">
        <f>D97*E97</f>
        <v>0</v>
      </c>
      <c r="G97" s="11" t="s">
        <v>23</v>
      </c>
      <c r="H97" s="30" t="s">
        <v>24</v>
      </c>
      <c r="I97" s="74">
        <v>0.2</v>
      </c>
      <c r="J97" s="22">
        <f>$D$72*I97</f>
        <v>0.27999999999999997</v>
      </c>
      <c r="K97" s="74"/>
      <c r="L97" s="9">
        <f t="shared" si="15"/>
        <v>0</v>
      </c>
    </row>
    <row r="98" spans="1:12" ht="21.75" customHeight="1">
      <c r="A98" s="73"/>
      <c r="B98" s="57"/>
      <c r="C98" s="30"/>
      <c r="D98" s="31"/>
      <c r="E98" s="32"/>
      <c r="F98" s="74"/>
      <c r="G98" s="19" t="s">
        <v>26</v>
      </c>
      <c r="H98" s="30" t="s">
        <v>19</v>
      </c>
      <c r="I98" s="74">
        <v>1</v>
      </c>
      <c r="J98" s="22">
        <f t="shared" ref="J98:J99" si="16">$D$72*I98</f>
        <v>1.4</v>
      </c>
      <c r="K98" s="74"/>
      <c r="L98" s="9">
        <f t="shared" si="15"/>
        <v>0</v>
      </c>
    </row>
    <row r="99" spans="1:12" ht="25.5">
      <c r="A99" s="73"/>
      <c r="B99" s="57"/>
      <c r="C99" s="30"/>
      <c r="D99" s="31"/>
      <c r="E99" s="32"/>
      <c r="F99" s="74"/>
      <c r="G99" s="11" t="s">
        <v>27</v>
      </c>
      <c r="H99" s="30" t="s">
        <v>19</v>
      </c>
      <c r="I99" s="74">
        <v>1.2</v>
      </c>
      <c r="J99" s="22">
        <f t="shared" si="16"/>
        <v>1.68</v>
      </c>
      <c r="K99" s="74"/>
      <c r="L99" s="9">
        <f t="shared" si="15"/>
        <v>0</v>
      </c>
    </row>
    <row r="100" spans="1:12" ht="30" customHeight="1">
      <c r="A100" s="73">
        <v>6</v>
      </c>
      <c r="B100" s="57" t="s">
        <v>47</v>
      </c>
      <c r="C100" s="30" t="s">
        <v>20</v>
      </c>
      <c r="D100" s="31">
        <v>1.8</v>
      </c>
      <c r="E100" s="32"/>
      <c r="F100" s="74">
        <f>D100*E100</f>
        <v>0</v>
      </c>
      <c r="G100" s="19" t="s">
        <v>37</v>
      </c>
      <c r="H100" s="30" t="s">
        <v>24</v>
      </c>
      <c r="I100" s="74">
        <v>0.2</v>
      </c>
      <c r="J100" s="22">
        <f>D100*I100</f>
        <v>0.36000000000000004</v>
      </c>
      <c r="K100" s="74"/>
      <c r="L100" s="9">
        <f t="shared" si="15"/>
        <v>0</v>
      </c>
    </row>
    <row r="101" spans="1:12" ht="21" customHeight="1">
      <c r="A101" s="73">
        <v>7</v>
      </c>
      <c r="B101" s="57" t="s">
        <v>123</v>
      </c>
      <c r="C101" s="30" t="s">
        <v>20</v>
      </c>
      <c r="D101" s="31">
        <v>5</v>
      </c>
      <c r="E101" s="43"/>
      <c r="F101" s="42">
        <f>D101*E101</f>
        <v>0</v>
      </c>
      <c r="G101" s="11" t="str">
        <f>G89</f>
        <v>Доска біла (ДСП) 200 мм</v>
      </c>
      <c r="H101" s="30" t="s">
        <v>20</v>
      </c>
      <c r="I101" s="74">
        <f>D101</f>
        <v>5</v>
      </c>
      <c r="J101" s="22">
        <f>I101</f>
        <v>5</v>
      </c>
      <c r="K101" s="74"/>
      <c r="L101" s="9">
        <f t="shared" si="15"/>
        <v>0</v>
      </c>
    </row>
    <row r="102" spans="1:12" ht="28.5" customHeight="1" thickBot="1">
      <c r="A102" s="72"/>
      <c r="B102" s="58"/>
      <c r="C102" s="59"/>
      <c r="D102" s="60"/>
      <c r="E102" s="61"/>
      <c r="F102" s="62"/>
      <c r="G102" s="63" t="s">
        <v>25</v>
      </c>
      <c r="H102" s="59" t="s">
        <v>18</v>
      </c>
      <c r="I102" s="64">
        <v>0.4</v>
      </c>
      <c r="J102" s="22">
        <f>D101*I102</f>
        <v>2</v>
      </c>
      <c r="K102" s="64"/>
      <c r="L102" s="9">
        <f t="shared" si="15"/>
        <v>0</v>
      </c>
    </row>
    <row r="103" spans="1:12" s="24" customFormat="1" ht="22.5" customHeight="1" thickBot="1">
      <c r="A103" s="65"/>
      <c r="B103" s="66" t="s">
        <v>31</v>
      </c>
      <c r="C103" s="67"/>
      <c r="D103" s="68"/>
      <c r="E103" s="69"/>
      <c r="F103" s="70">
        <f>SUM(F93:F102)</f>
        <v>0</v>
      </c>
      <c r="G103" s="70"/>
      <c r="H103" s="70"/>
      <c r="I103" s="70"/>
      <c r="J103" s="70"/>
      <c r="K103" s="70"/>
      <c r="L103" s="71">
        <f>SUM(L93:L102)</f>
        <v>0</v>
      </c>
    </row>
    <row r="104" spans="1:12" s="8" customFormat="1" ht="22.5" customHeight="1">
      <c r="A104" s="112" t="s">
        <v>70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4"/>
    </row>
    <row r="105" spans="1:12" s="24" customFormat="1" ht="17.25" customHeight="1">
      <c r="A105" s="28">
        <v>1</v>
      </c>
      <c r="B105" s="29" t="s">
        <v>44</v>
      </c>
      <c r="C105" s="30" t="s">
        <v>17</v>
      </c>
      <c r="D105" s="31">
        <v>4</v>
      </c>
      <c r="E105" s="32"/>
      <c r="F105" s="33">
        <f>D105*E105</f>
        <v>0</v>
      </c>
      <c r="G105" s="11" t="s">
        <v>23</v>
      </c>
      <c r="H105" s="30" t="s">
        <v>24</v>
      </c>
      <c r="I105" s="33">
        <v>0.2</v>
      </c>
      <c r="J105" s="22">
        <f>D105*I105</f>
        <v>0.8</v>
      </c>
      <c r="K105" s="33"/>
      <c r="L105" s="9">
        <f>J105*K105</f>
        <v>0</v>
      </c>
    </row>
    <row r="106" spans="1:12" s="24" customFormat="1" ht="18.75" customHeight="1">
      <c r="A106" s="28">
        <v>2</v>
      </c>
      <c r="B106" s="29" t="s">
        <v>33</v>
      </c>
      <c r="C106" s="30" t="s">
        <v>17</v>
      </c>
      <c r="D106" s="31">
        <v>4</v>
      </c>
      <c r="E106" s="32"/>
      <c r="F106" s="33">
        <f>D106*E106</f>
        <v>0</v>
      </c>
      <c r="G106" s="11" t="s">
        <v>46</v>
      </c>
      <c r="H106" s="30" t="s">
        <v>24</v>
      </c>
      <c r="I106" s="33">
        <v>0.3</v>
      </c>
      <c r="J106" s="22">
        <f>D106*I106</f>
        <v>1.2</v>
      </c>
      <c r="K106" s="33"/>
      <c r="L106" s="9">
        <f>J106*K106</f>
        <v>0</v>
      </c>
    </row>
    <row r="107" spans="1:12" s="24" customFormat="1" ht="17.25" customHeight="1">
      <c r="A107" s="28">
        <v>3</v>
      </c>
      <c r="B107" s="29" t="s">
        <v>34</v>
      </c>
      <c r="C107" s="30" t="s">
        <v>17</v>
      </c>
      <c r="D107" s="31">
        <v>21</v>
      </c>
      <c r="E107" s="32"/>
      <c r="F107" s="33">
        <f>D107*E107</f>
        <v>0</v>
      </c>
      <c r="G107" s="11" t="s">
        <v>23</v>
      </c>
      <c r="H107" s="30" t="s">
        <v>24</v>
      </c>
      <c r="I107" s="33">
        <v>0.2</v>
      </c>
      <c r="J107" s="22">
        <f>D107*I107</f>
        <v>4.2</v>
      </c>
      <c r="K107" s="33"/>
      <c r="L107" s="9">
        <f>J107*K107</f>
        <v>0</v>
      </c>
    </row>
    <row r="108" spans="1:12" s="24" customFormat="1" ht="42.75" customHeight="1" thickBot="1">
      <c r="A108" s="73">
        <v>4</v>
      </c>
      <c r="B108" s="29" t="s">
        <v>35</v>
      </c>
      <c r="C108" s="30" t="s">
        <v>17</v>
      </c>
      <c r="D108" s="31">
        <v>21</v>
      </c>
      <c r="E108" s="74"/>
      <c r="F108" s="74">
        <f>D108*E108</f>
        <v>0</v>
      </c>
      <c r="G108" s="11" t="s">
        <v>45</v>
      </c>
      <c r="H108" s="30" t="s">
        <v>24</v>
      </c>
      <c r="I108" s="74">
        <v>0.3</v>
      </c>
      <c r="J108" s="77">
        <f>D108*I108</f>
        <v>6.3</v>
      </c>
      <c r="K108" s="74"/>
      <c r="L108" s="9">
        <f>J108*K108</f>
        <v>0</v>
      </c>
    </row>
    <row r="109" spans="1:12" s="24" customFormat="1" ht="22.5" customHeight="1" thickBot="1">
      <c r="A109" s="65"/>
      <c r="B109" s="66" t="s">
        <v>31</v>
      </c>
      <c r="C109" s="67"/>
      <c r="D109" s="68"/>
      <c r="E109" s="69"/>
      <c r="F109" s="70">
        <f>SUM(F105:F108)</f>
        <v>0</v>
      </c>
      <c r="G109" s="70"/>
      <c r="H109" s="70"/>
      <c r="I109" s="70"/>
      <c r="J109" s="70"/>
      <c r="K109" s="70"/>
      <c r="L109" s="71">
        <f>SUM(L105:L108)</f>
        <v>0</v>
      </c>
    </row>
    <row r="110" spans="1:12" s="8" customFormat="1" ht="22.5" customHeight="1">
      <c r="A110" s="112" t="s">
        <v>124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4"/>
    </row>
    <row r="111" spans="1:12" s="24" customFormat="1" ht="29.25" customHeight="1">
      <c r="A111" s="28">
        <v>1</v>
      </c>
      <c r="B111" s="29" t="s">
        <v>48</v>
      </c>
      <c r="C111" s="30" t="s">
        <v>17</v>
      </c>
      <c r="D111" s="31">
        <v>3.3639999999999999</v>
      </c>
      <c r="E111" s="32"/>
      <c r="F111" s="33">
        <f>D111*E111</f>
        <v>0</v>
      </c>
      <c r="G111" s="11"/>
      <c r="H111" s="30"/>
      <c r="I111" s="33"/>
      <c r="J111" s="22"/>
      <c r="K111" s="33"/>
      <c r="L111" s="9"/>
    </row>
    <row r="112" spans="1:12" s="24" customFormat="1" ht="29.25" customHeight="1">
      <c r="A112" s="73">
        <v>2</v>
      </c>
      <c r="B112" s="29" t="s">
        <v>77</v>
      </c>
      <c r="C112" s="30" t="s">
        <v>78</v>
      </c>
      <c r="D112" s="31">
        <v>20</v>
      </c>
      <c r="E112" s="32"/>
      <c r="F112" s="76">
        <f>D112*E112</f>
        <v>0</v>
      </c>
      <c r="G112" s="11"/>
      <c r="H112" s="30"/>
      <c r="I112" s="74"/>
      <c r="J112" s="22"/>
      <c r="K112" s="74"/>
      <c r="L112" s="9"/>
    </row>
    <row r="113" spans="1:12" s="24" customFormat="1" ht="18.75" customHeight="1">
      <c r="A113" s="28">
        <v>3</v>
      </c>
      <c r="B113" s="29" t="s">
        <v>49</v>
      </c>
      <c r="C113" s="30" t="s">
        <v>17</v>
      </c>
      <c r="D113" s="31">
        <v>20</v>
      </c>
      <c r="E113" s="32"/>
      <c r="F113" s="33">
        <f>D113*E113</f>
        <v>0</v>
      </c>
      <c r="G113" s="11"/>
      <c r="H113" s="30"/>
      <c r="I113" s="33"/>
      <c r="J113" s="22"/>
      <c r="K113" s="33"/>
      <c r="L113" s="9"/>
    </row>
    <row r="114" spans="1:12" s="24" customFormat="1" ht="17.25" customHeight="1">
      <c r="A114" s="75">
        <v>4</v>
      </c>
      <c r="B114" s="29" t="s">
        <v>34</v>
      </c>
      <c r="C114" s="30" t="s">
        <v>17</v>
      </c>
      <c r="D114" s="31">
        <v>20</v>
      </c>
      <c r="E114" s="32"/>
      <c r="F114" s="33">
        <f>D114*E114</f>
        <v>0</v>
      </c>
      <c r="G114" s="11" t="s">
        <v>23</v>
      </c>
      <c r="H114" s="30" t="s">
        <v>24</v>
      </c>
      <c r="I114" s="33">
        <v>0.2</v>
      </c>
      <c r="J114" s="22">
        <f>D114*I114</f>
        <v>4</v>
      </c>
      <c r="K114" s="33"/>
      <c r="L114" s="9">
        <f t="shared" ref="L114:L124" si="17">J114*K114</f>
        <v>0</v>
      </c>
    </row>
    <row r="115" spans="1:12" ht="20.25" customHeight="1">
      <c r="A115" s="75">
        <v>5</v>
      </c>
      <c r="B115" s="57" t="s">
        <v>28</v>
      </c>
      <c r="C115" s="30" t="s">
        <v>17</v>
      </c>
      <c r="D115" s="31">
        <v>20</v>
      </c>
      <c r="E115" s="41"/>
      <c r="F115" s="42">
        <f>D115*E115</f>
        <v>0</v>
      </c>
      <c r="G115" s="20" t="s">
        <v>29</v>
      </c>
      <c r="H115" s="21" t="s">
        <v>17</v>
      </c>
      <c r="I115" s="10">
        <v>1.02</v>
      </c>
      <c r="J115" s="22">
        <f>$D$115*I115</f>
        <v>20.399999999999999</v>
      </c>
      <c r="K115" s="33"/>
      <c r="L115" s="9">
        <f t="shared" si="17"/>
        <v>0</v>
      </c>
    </row>
    <row r="116" spans="1:12">
      <c r="A116" s="54"/>
      <c r="B116" s="57"/>
      <c r="C116" s="30"/>
      <c r="D116" s="31"/>
      <c r="E116" s="41"/>
      <c r="F116" s="42"/>
      <c r="G116" s="20" t="s">
        <v>21</v>
      </c>
      <c r="H116" s="21" t="s">
        <v>19</v>
      </c>
      <c r="I116" s="10">
        <v>5.2</v>
      </c>
      <c r="J116" s="22">
        <f t="shared" ref="J116:J117" si="18">$D$115*I116</f>
        <v>104</v>
      </c>
      <c r="K116" s="33"/>
      <c r="L116" s="9">
        <f t="shared" si="17"/>
        <v>0</v>
      </c>
    </row>
    <row r="117" spans="1:12">
      <c r="A117" s="54"/>
      <c r="B117" s="57"/>
      <c r="C117" s="30"/>
      <c r="D117" s="31"/>
      <c r="E117" s="41"/>
      <c r="F117" s="42"/>
      <c r="G117" s="20" t="s">
        <v>22</v>
      </c>
      <c r="H117" s="21" t="s">
        <v>19</v>
      </c>
      <c r="I117" s="10">
        <v>0.55400000000000005</v>
      </c>
      <c r="J117" s="22">
        <f t="shared" si="18"/>
        <v>11.080000000000002</v>
      </c>
      <c r="K117" s="33"/>
      <c r="L117" s="9">
        <f t="shared" si="17"/>
        <v>0</v>
      </c>
    </row>
    <row r="118" spans="1:12">
      <c r="A118" s="54"/>
      <c r="B118" s="57"/>
      <c r="C118" s="30"/>
      <c r="D118" s="31"/>
      <c r="E118" s="41"/>
      <c r="F118" s="42"/>
      <c r="G118" s="20"/>
      <c r="H118" s="21"/>
      <c r="I118" s="10"/>
      <c r="J118" s="22"/>
      <c r="K118" s="74"/>
      <c r="L118" s="9"/>
    </row>
    <row r="119" spans="1:12" s="24" customFormat="1" ht="36.75" customHeight="1">
      <c r="A119" s="28">
        <v>6</v>
      </c>
      <c r="B119" s="29" t="s">
        <v>51</v>
      </c>
      <c r="C119" s="30" t="s">
        <v>17</v>
      </c>
      <c r="D119" s="31">
        <v>3.36</v>
      </c>
      <c r="E119" s="32"/>
      <c r="F119" s="33">
        <f>D119*E119</f>
        <v>0</v>
      </c>
      <c r="G119" s="11" t="s">
        <v>50</v>
      </c>
      <c r="H119" s="30" t="s">
        <v>19</v>
      </c>
      <c r="I119" s="33">
        <f>40*1.9</f>
        <v>76</v>
      </c>
      <c r="J119" s="22">
        <f>D119*I119</f>
        <v>255.35999999999999</v>
      </c>
      <c r="K119" s="33"/>
      <c r="L119" s="9">
        <f t="shared" si="17"/>
        <v>0</v>
      </c>
    </row>
    <row r="120" spans="1:12" s="24" customFormat="1" ht="17.25" customHeight="1">
      <c r="A120" s="28">
        <v>7</v>
      </c>
      <c r="B120" s="29" t="s">
        <v>76</v>
      </c>
      <c r="C120" s="30" t="s">
        <v>17</v>
      </c>
      <c r="D120" s="31">
        <v>3.36</v>
      </c>
      <c r="E120" s="32"/>
      <c r="F120" s="33">
        <f>D120*E120</f>
        <v>0</v>
      </c>
      <c r="G120" s="11" t="s">
        <v>23</v>
      </c>
      <c r="H120" s="30" t="s">
        <v>24</v>
      </c>
      <c r="I120" s="33">
        <v>0.2</v>
      </c>
      <c r="J120" s="22">
        <f>D120*I120</f>
        <v>0.67200000000000004</v>
      </c>
      <c r="K120" s="33"/>
      <c r="L120" s="9">
        <f t="shared" si="17"/>
        <v>0</v>
      </c>
    </row>
    <row r="121" spans="1:12">
      <c r="A121" s="117">
        <v>8</v>
      </c>
      <c r="B121" s="125" t="s">
        <v>52</v>
      </c>
      <c r="C121" s="111" t="s">
        <v>17</v>
      </c>
      <c r="D121" s="31">
        <v>3.36</v>
      </c>
      <c r="E121" s="121"/>
      <c r="F121" s="121">
        <f>D121*E121</f>
        <v>0</v>
      </c>
      <c r="G121" s="20" t="s">
        <v>53</v>
      </c>
      <c r="H121" s="21" t="s">
        <v>17</v>
      </c>
      <c r="I121" s="10">
        <v>1.2</v>
      </c>
      <c r="J121" s="22">
        <f>D121*I121</f>
        <v>4.032</v>
      </c>
      <c r="K121" s="33"/>
      <c r="L121" s="9">
        <f t="shared" si="17"/>
        <v>0</v>
      </c>
    </row>
    <row r="122" spans="1:12">
      <c r="A122" s="117"/>
      <c r="B122" s="125"/>
      <c r="C122" s="111"/>
      <c r="D122" s="31">
        <v>3.36</v>
      </c>
      <c r="E122" s="121"/>
      <c r="F122" s="121"/>
      <c r="G122" s="20" t="s">
        <v>21</v>
      </c>
      <c r="H122" s="21" t="s">
        <v>19</v>
      </c>
      <c r="I122" s="10">
        <v>5.2</v>
      </c>
      <c r="J122" s="22">
        <f>$D$121*I122</f>
        <v>17.472000000000001</v>
      </c>
      <c r="K122" s="33"/>
      <c r="L122" s="9">
        <f t="shared" si="17"/>
        <v>0</v>
      </c>
    </row>
    <row r="123" spans="1:12">
      <c r="A123" s="117"/>
      <c r="B123" s="125"/>
      <c r="C123" s="111"/>
      <c r="D123" s="31">
        <v>3.36</v>
      </c>
      <c r="E123" s="121"/>
      <c r="F123" s="121"/>
      <c r="G123" s="20" t="s">
        <v>22</v>
      </c>
      <c r="H123" s="21" t="s">
        <v>19</v>
      </c>
      <c r="I123" s="10">
        <v>0.55400000000000005</v>
      </c>
      <c r="J123" s="22">
        <f>$D$121*I123</f>
        <v>1.86144</v>
      </c>
      <c r="K123" s="33"/>
      <c r="L123" s="9">
        <f t="shared" si="17"/>
        <v>0</v>
      </c>
    </row>
    <row r="124" spans="1:12" s="24" customFormat="1" ht="17.25" customHeight="1">
      <c r="A124" s="28">
        <v>9</v>
      </c>
      <c r="B124" s="29" t="s">
        <v>44</v>
      </c>
      <c r="C124" s="30" t="s">
        <v>17</v>
      </c>
      <c r="D124" s="31">
        <v>3.36</v>
      </c>
      <c r="E124" s="32"/>
      <c r="F124" s="33">
        <f t="shared" ref="F124:F130" si="19">D124*E124</f>
        <v>0</v>
      </c>
      <c r="G124" s="11" t="s">
        <v>23</v>
      </c>
      <c r="H124" s="30" t="s">
        <v>24</v>
      </c>
      <c r="I124" s="33">
        <v>0.2</v>
      </c>
      <c r="J124" s="22">
        <f>D124*I124</f>
        <v>0.67200000000000004</v>
      </c>
      <c r="K124" s="33"/>
      <c r="L124" s="9">
        <f t="shared" si="17"/>
        <v>0</v>
      </c>
    </row>
    <row r="125" spans="1:12" s="24" customFormat="1" ht="17.25" customHeight="1">
      <c r="A125" s="28">
        <v>10</v>
      </c>
      <c r="B125" s="29" t="s">
        <v>61</v>
      </c>
      <c r="C125" s="30" t="s">
        <v>18</v>
      </c>
      <c r="D125" s="31">
        <v>1</v>
      </c>
      <c r="E125" s="32"/>
      <c r="F125" s="33">
        <f t="shared" si="19"/>
        <v>0</v>
      </c>
      <c r="G125" s="11"/>
      <c r="H125" s="30"/>
      <c r="I125" s="33"/>
      <c r="J125" s="22"/>
      <c r="K125" s="33"/>
      <c r="L125" s="9"/>
    </row>
    <row r="126" spans="1:12" s="24" customFormat="1" ht="17.25" customHeight="1">
      <c r="A126" s="75">
        <v>11</v>
      </c>
      <c r="B126" s="29" t="s">
        <v>59</v>
      </c>
      <c r="C126" s="30" t="s">
        <v>18</v>
      </c>
      <c r="D126" s="31">
        <v>1</v>
      </c>
      <c r="E126" s="32"/>
      <c r="F126" s="33">
        <f t="shared" si="19"/>
        <v>0</v>
      </c>
      <c r="G126" s="11"/>
      <c r="H126" s="30"/>
      <c r="I126" s="33"/>
      <c r="J126" s="22"/>
      <c r="K126" s="33"/>
      <c r="L126" s="9"/>
    </row>
    <row r="127" spans="1:12" s="24" customFormat="1" ht="25.5">
      <c r="A127" s="75">
        <v>12</v>
      </c>
      <c r="B127" s="29" t="s">
        <v>62</v>
      </c>
      <c r="C127" s="30" t="s">
        <v>18</v>
      </c>
      <c r="D127" s="31">
        <v>1</v>
      </c>
      <c r="E127" s="32"/>
      <c r="F127" s="33">
        <f t="shared" si="19"/>
        <v>0</v>
      </c>
      <c r="G127" s="11" t="s">
        <v>81</v>
      </c>
      <c r="H127" s="30" t="s">
        <v>18</v>
      </c>
      <c r="I127" s="33">
        <v>1</v>
      </c>
      <c r="J127" s="22">
        <f t="shared" ref="J127:J128" si="20">D127*I127</f>
        <v>1</v>
      </c>
      <c r="K127" s="74"/>
      <c r="L127" s="9">
        <f t="shared" ref="L127:L128" si="21">J127*K127</f>
        <v>0</v>
      </c>
    </row>
    <row r="128" spans="1:12" s="24" customFormat="1" ht="25.5">
      <c r="A128" s="75">
        <v>13</v>
      </c>
      <c r="B128" s="29" t="s">
        <v>60</v>
      </c>
      <c r="C128" s="30" t="s">
        <v>18</v>
      </c>
      <c r="D128" s="31">
        <v>1</v>
      </c>
      <c r="E128" s="32"/>
      <c r="F128" s="33">
        <f t="shared" si="19"/>
        <v>0</v>
      </c>
      <c r="G128" s="11" t="s">
        <v>118</v>
      </c>
      <c r="H128" s="30" t="s">
        <v>18</v>
      </c>
      <c r="I128" s="33">
        <v>1</v>
      </c>
      <c r="J128" s="22">
        <f t="shared" si="20"/>
        <v>1</v>
      </c>
      <c r="K128" s="74"/>
      <c r="L128" s="9">
        <f t="shared" si="21"/>
        <v>0</v>
      </c>
    </row>
    <row r="129" spans="1:12" s="24" customFormat="1" ht="17.25" customHeight="1">
      <c r="A129" s="75">
        <v>14</v>
      </c>
      <c r="B129" s="29" t="s">
        <v>54</v>
      </c>
      <c r="C129" s="30" t="s">
        <v>18</v>
      </c>
      <c r="D129" s="31">
        <v>1</v>
      </c>
      <c r="E129" s="32"/>
      <c r="F129" s="33">
        <f t="shared" si="19"/>
        <v>0</v>
      </c>
      <c r="G129" s="11" t="s">
        <v>55</v>
      </c>
      <c r="H129" s="30" t="s">
        <v>18</v>
      </c>
      <c r="I129" s="33">
        <v>1</v>
      </c>
      <c r="J129" s="22">
        <f>D129*I129</f>
        <v>1</v>
      </c>
      <c r="K129" s="33"/>
      <c r="L129" s="9">
        <f>J129*K129</f>
        <v>0</v>
      </c>
    </row>
    <row r="130" spans="1:12" s="24" customFormat="1" ht="25.5">
      <c r="A130" s="75">
        <v>15</v>
      </c>
      <c r="B130" s="29" t="s">
        <v>79</v>
      </c>
      <c r="C130" s="30" t="s">
        <v>18</v>
      </c>
      <c r="D130" s="31">
        <v>1</v>
      </c>
      <c r="E130" s="32"/>
      <c r="F130" s="33">
        <f t="shared" si="19"/>
        <v>0</v>
      </c>
      <c r="G130" s="11" t="s">
        <v>56</v>
      </c>
      <c r="H130" s="30" t="s">
        <v>18</v>
      </c>
      <c r="I130" s="33">
        <v>1</v>
      </c>
      <c r="J130" s="22">
        <f>D130*I130</f>
        <v>1</v>
      </c>
      <c r="K130" s="33"/>
      <c r="L130" s="9">
        <f>J130*K130</f>
        <v>0</v>
      </c>
    </row>
    <row r="131" spans="1:12" s="24" customFormat="1">
      <c r="A131" s="75"/>
      <c r="B131" s="29"/>
      <c r="C131" s="30"/>
      <c r="D131" s="31"/>
      <c r="E131" s="32"/>
      <c r="F131" s="76"/>
      <c r="G131" s="11" t="s">
        <v>119</v>
      </c>
      <c r="H131" s="30" t="s">
        <v>18</v>
      </c>
      <c r="I131" s="76">
        <v>1</v>
      </c>
      <c r="J131" s="22">
        <f>I131</f>
        <v>1</v>
      </c>
      <c r="K131" s="76"/>
      <c r="L131" s="9">
        <f t="shared" ref="L131:L132" si="22">J131*K131</f>
        <v>0</v>
      </c>
    </row>
    <row r="132" spans="1:12" s="24" customFormat="1">
      <c r="A132" s="75"/>
      <c r="B132" s="29"/>
      <c r="C132" s="30"/>
      <c r="D132" s="31"/>
      <c r="E132" s="32"/>
      <c r="F132" s="76"/>
      <c r="G132" s="11" t="s">
        <v>80</v>
      </c>
      <c r="H132" s="30" t="s">
        <v>18</v>
      </c>
      <c r="I132" s="76">
        <v>2</v>
      </c>
      <c r="J132" s="22">
        <f>I132</f>
        <v>2</v>
      </c>
      <c r="K132" s="76"/>
      <c r="L132" s="9">
        <f t="shared" si="22"/>
        <v>0</v>
      </c>
    </row>
    <row r="133" spans="1:12" s="24" customFormat="1" ht="17.25" customHeight="1">
      <c r="A133" s="28">
        <v>16</v>
      </c>
      <c r="B133" s="29" t="s">
        <v>57</v>
      </c>
      <c r="C133" s="30" t="s">
        <v>18</v>
      </c>
      <c r="D133" s="31">
        <v>1</v>
      </c>
      <c r="E133" s="32"/>
      <c r="F133" s="33">
        <f>SUM(F111:F132)</f>
        <v>0</v>
      </c>
      <c r="G133" s="11" t="s">
        <v>58</v>
      </c>
      <c r="H133" s="30" t="s">
        <v>18</v>
      </c>
      <c r="I133" s="33">
        <v>1</v>
      </c>
      <c r="J133" s="22">
        <f>D133*I133</f>
        <v>1</v>
      </c>
      <c r="K133" s="33"/>
      <c r="L133" s="9">
        <f>J133*K133</f>
        <v>0</v>
      </c>
    </row>
    <row r="134" spans="1:12" s="24" customFormat="1" ht="22.5" customHeight="1" thickBot="1">
      <c r="A134" s="86"/>
      <c r="B134" s="87" t="s">
        <v>31</v>
      </c>
      <c r="C134" s="88"/>
      <c r="D134" s="89"/>
      <c r="E134" s="90"/>
      <c r="F134" s="91">
        <f>SUM(F65:F88)</f>
        <v>0</v>
      </c>
      <c r="G134" s="91"/>
      <c r="H134" s="91"/>
      <c r="I134" s="91"/>
      <c r="J134" s="91"/>
      <c r="K134" s="91"/>
      <c r="L134" s="91">
        <f>SUM(L111:L133)</f>
        <v>0</v>
      </c>
    </row>
    <row r="135" spans="1:12" s="24" customFormat="1" ht="17.25" customHeight="1">
      <c r="A135" s="112" t="s">
        <v>90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4"/>
    </row>
    <row r="136" spans="1:12" s="24" customFormat="1" ht="28.5">
      <c r="A136" s="98">
        <v>1</v>
      </c>
      <c r="B136" s="99" t="s">
        <v>100</v>
      </c>
      <c r="C136" s="98" t="s">
        <v>82</v>
      </c>
      <c r="D136" s="100">
        <v>6</v>
      </c>
      <c r="E136" s="101"/>
      <c r="F136" s="102">
        <f t="shared" ref="F136" si="23">D136*E136</f>
        <v>0</v>
      </c>
      <c r="G136" s="103"/>
      <c r="H136" s="103"/>
      <c r="I136" s="103"/>
      <c r="J136" s="103"/>
      <c r="K136" s="103"/>
      <c r="L136" s="103"/>
    </row>
    <row r="137" spans="1:12" s="96" customFormat="1" ht="28.5">
      <c r="A137" s="98">
        <v>2</v>
      </c>
      <c r="B137" s="99" t="s">
        <v>101</v>
      </c>
      <c r="C137" s="98" t="s">
        <v>82</v>
      </c>
      <c r="D137" s="100">
        <v>48</v>
      </c>
      <c r="E137" s="101"/>
      <c r="F137" s="102">
        <f t="shared" ref="F137:F155" si="24">D137*E137</f>
        <v>0</v>
      </c>
      <c r="G137" s="104"/>
      <c r="H137" s="104"/>
      <c r="I137" s="104"/>
      <c r="J137" s="104"/>
      <c r="K137" s="104"/>
      <c r="L137" s="104"/>
    </row>
    <row r="138" spans="1:12" s="96" customFormat="1" ht="15">
      <c r="A138" s="98">
        <v>2</v>
      </c>
      <c r="B138" s="99" t="s">
        <v>83</v>
      </c>
      <c r="C138" s="98" t="s">
        <v>82</v>
      </c>
      <c r="D138" s="100">
        <v>48</v>
      </c>
      <c r="E138" s="101"/>
      <c r="F138" s="102">
        <f t="shared" si="24"/>
        <v>0</v>
      </c>
      <c r="G138" s="104"/>
      <c r="H138" s="104"/>
      <c r="I138" s="104"/>
      <c r="J138" s="104"/>
      <c r="K138" s="104"/>
      <c r="L138" s="104"/>
    </row>
    <row r="139" spans="1:12" s="96" customFormat="1" ht="28.5">
      <c r="A139" s="98">
        <v>3</v>
      </c>
      <c r="B139" s="99" t="s">
        <v>102</v>
      </c>
      <c r="C139" s="98" t="s">
        <v>17</v>
      </c>
      <c r="D139" s="100">
        <v>5</v>
      </c>
      <c r="E139" s="101"/>
      <c r="F139" s="102">
        <f t="shared" si="24"/>
        <v>0</v>
      </c>
      <c r="G139" s="104"/>
      <c r="H139" s="104"/>
      <c r="I139" s="104"/>
      <c r="J139" s="104"/>
      <c r="K139" s="104"/>
      <c r="L139" s="104"/>
    </row>
    <row r="140" spans="1:12" s="96" customFormat="1" ht="28.5">
      <c r="A140" s="98">
        <v>4</v>
      </c>
      <c r="B140" s="99" t="s">
        <v>84</v>
      </c>
      <c r="C140" s="98" t="s">
        <v>17</v>
      </c>
      <c r="D140" s="100">
        <v>5</v>
      </c>
      <c r="E140" s="101"/>
      <c r="F140" s="102">
        <f t="shared" si="24"/>
        <v>0</v>
      </c>
      <c r="G140" s="104"/>
      <c r="H140" s="104"/>
      <c r="I140" s="104"/>
      <c r="J140" s="104"/>
      <c r="K140" s="104"/>
      <c r="L140" s="104"/>
    </row>
    <row r="141" spans="1:12" s="96" customFormat="1" ht="28.5">
      <c r="A141" s="98">
        <v>5</v>
      </c>
      <c r="B141" s="99" t="s">
        <v>91</v>
      </c>
      <c r="C141" s="98" t="s">
        <v>17</v>
      </c>
      <c r="D141" s="100">
        <v>5</v>
      </c>
      <c r="E141" s="101"/>
      <c r="F141" s="102">
        <f t="shared" si="24"/>
        <v>0</v>
      </c>
      <c r="G141" s="104"/>
      <c r="H141" s="104"/>
      <c r="I141" s="104"/>
      <c r="J141" s="104"/>
      <c r="K141" s="104"/>
      <c r="L141" s="104"/>
    </row>
    <row r="142" spans="1:12" s="96" customFormat="1" ht="15">
      <c r="A142" s="98">
        <v>6</v>
      </c>
      <c r="B142" s="99" t="s">
        <v>96</v>
      </c>
      <c r="C142" s="98" t="s">
        <v>17</v>
      </c>
      <c r="D142" s="100">
        <v>5</v>
      </c>
      <c r="E142" s="101"/>
      <c r="F142" s="102">
        <f t="shared" si="24"/>
        <v>0</v>
      </c>
      <c r="G142" s="104"/>
      <c r="H142" s="104"/>
      <c r="I142" s="104"/>
      <c r="J142" s="104"/>
      <c r="K142" s="104"/>
      <c r="L142" s="104"/>
    </row>
    <row r="143" spans="1:12" s="96" customFormat="1" ht="15">
      <c r="A143" s="98">
        <v>9</v>
      </c>
      <c r="B143" s="99" t="s">
        <v>93</v>
      </c>
      <c r="C143" s="98" t="s">
        <v>17</v>
      </c>
      <c r="D143" s="100">
        <v>5</v>
      </c>
      <c r="E143" s="101"/>
      <c r="F143" s="102">
        <f t="shared" ref="F143" si="25">D143*E143</f>
        <v>0</v>
      </c>
      <c r="G143" s="11" t="s">
        <v>23</v>
      </c>
      <c r="H143" s="30" t="s">
        <v>24</v>
      </c>
      <c r="I143" s="76">
        <v>0.2</v>
      </c>
      <c r="J143" s="22">
        <f>D143*I143</f>
        <v>1</v>
      </c>
      <c r="K143" s="76"/>
      <c r="L143" s="9">
        <f t="shared" ref="L143" si="26">J143*K143</f>
        <v>0</v>
      </c>
    </row>
    <row r="144" spans="1:12" s="96" customFormat="1" ht="15">
      <c r="A144" s="98">
        <v>10</v>
      </c>
      <c r="B144" s="99" t="s">
        <v>94</v>
      </c>
      <c r="C144" s="98" t="s">
        <v>17</v>
      </c>
      <c r="D144" s="100">
        <v>5</v>
      </c>
      <c r="E144" s="101"/>
      <c r="F144" s="102">
        <f t="shared" ref="F144" si="27">D144*E144</f>
        <v>0</v>
      </c>
      <c r="G144" s="11" t="s">
        <v>103</v>
      </c>
      <c r="H144" s="30" t="s">
        <v>17</v>
      </c>
      <c r="I144" s="76">
        <v>1.02</v>
      </c>
      <c r="J144" s="22">
        <f t="shared" ref="J144:J146" si="28">D144*I144</f>
        <v>5.0999999999999996</v>
      </c>
      <c r="K144" s="76"/>
      <c r="L144" s="9">
        <f t="shared" ref="L144:L151" si="29">J144*K144</f>
        <v>0</v>
      </c>
    </row>
    <row r="145" spans="1:12" s="96" customFormat="1" ht="15">
      <c r="A145" s="98"/>
      <c r="B145" s="99"/>
      <c r="C145" s="98"/>
      <c r="D145" s="100"/>
      <c r="E145" s="101"/>
      <c r="F145" s="102"/>
      <c r="G145" s="11" t="s">
        <v>104</v>
      </c>
      <c r="H145" s="30" t="s">
        <v>18</v>
      </c>
      <c r="I145" s="76">
        <v>1</v>
      </c>
      <c r="J145" s="22">
        <f>D144*I145</f>
        <v>5</v>
      </c>
      <c r="K145" s="76"/>
      <c r="L145" s="9">
        <f t="shared" si="29"/>
        <v>0</v>
      </c>
    </row>
    <row r="146" spans="1:12" s="96" customFormat="1" ht="15">
      <c r="A146" s="98">
        <v>11</v>
      </c>
      <c r="B146" s="99" t="s">
        <v>95</v>
      </c>
      <c r="C146" s="98" t="s">
        <v>17</v>
      </c>
      <c r="D146" s="100">
        <v>5</v>
      </c>
      <c r="E146" s="101"/>
      <c r="F146" s="102">
        <f t="shared" ref="F146:F149" si="30">D146*E146</f>
        <v>0</v>
      </c>
      <c r="G146" s="20" t="s">
        <v>29</v>
      </c>
      <c r="H146" s="21" t="s">
        <v>17</v>
      </c>
      <c r="I146" s="10">
        <v>1.02</v>
      </c>
      <c r="J146" s="22">
        <f t="shared" si="28"/>
        <v>5.0999999999999996</v>
      </c>
      <c r="K146" s="76"/>
      <c r="L146" s="9">
        <f t="shared" si="29"/>
        <v>0</v>
      </c>
    </row>
    <row r="147" spans="1:12" s="96" customFormat="1" ht="15">
      <c r="A147" s="98"/>
      <c r="B147" s="99"/>
      <c r="C147" s="98"/>
      <c r="D147" s="100"/>
      <c r="E147" s="101"/>
      <c r="F147" s="102"/>
      <c r="G147" s="20" t="s">
        <v>21</v>
      </c>
      <c r="H147" s="21" t="s">
        <v>19</v>
      </c>
      <c r="I147" s="10">
        <v>5.2</v>
      </c>
      <c r="J147" s="22">
        <f>D146*I147</f>
        <v>26</v>
      </c>
      <c r="K147" s="76"/>
      <c r="L147" s="9">
        <f t="shared" si="29"/>
        <v>0</v>
      </c>
    </row>
    <row r="148" spans="1:12" s="96" customFormat="1" ht="15">
      <c r="A148" s="98"/>
      <c r="B148" s="99"/>
      <c r="C148" s="98"/>
      <c r="D148" s="100"/>
      <c r="E148" s="101"/>
      <c r="F148" s="102"/>
      <c r="G148" s="20" t="s">
        <v>22</v>
      </c>
      <c r="H148" s="21" t="s">
        <v>19</v>
      </c>
      <c r="I148" s="10">
        <v>0.55400000000000005</v>
      </c>
      <c r="J148" s="22">
        <f>D146*I148</f>
        <v>2.7700000000000005</v>
      </c>
      <c r="K148" s="76"/>
      <c r="L148" s="9">
        <f t="shared" si="29"/>
        <v>0</v>
      </c>
    </row>
    <row r="149" spans="1:12" s="96" customFormat="1" ht="28.5">
      <c r="A149" s="98">
        <v>12</v>
      </c>
      <c r="B149" s="99" t="s">
        <v>97</v>
      </c>
      <c r="C149" s="98" t="s">
        <v>17</v>
      </c>
      <c r="D149" s="100">
        <v>31</v>
      </c>
      <c r="E149" s="101"/>
      <c r="F149" s="102">
        <f t="shared" si="30"/>
        <v>0</v>
      </c>
      <c r="G149" s="93" t="s">
        <v>86</v>
      </c>
      <c r="H149" s="105" t="s">
        <v>87</v>
      </c>
      <c r="I149" s="95">
        <v>10</v>
      </c>
      <c r="J149" s="22">
        <f>I149</f>
        <v>10</v>
      </c>
      <c r="K149" s="76"/>
      <c r="L149" s="9">
        <f t="shared" si="29"/>
        <v>0</v>
      </c>
    </row>
    <row r="150" spans="1:12" s="96" customFormat="1" ht="15">
      <c r="A150" s="98"/>
      <c r="B150" s="99"/>
      <c r="C150" s="98"/>
      <c r="D150" s="100"/>
      <c r="E150" s="101"/>
      <c r="F150" s="102"/>
      <c r="G150" s="93" t="s">
        <v>88</v>
      </c>
      <c r="H150" s="105" t="s">
        <v>87</v>
      </c>
      <c r="I150" s="95">
        <v>4</v>
      </c>
      <c r="J150" s="22">
        <f>I150</f>
        <v>4</v>
      </c>
      <c r="K150" s="76"/>
      <c r="L150" s="9">
        <f t="shared" si="29"/>
        <v>0</v>
      </c>
    </row>
    <row r="151" spans="1:12" s="96" customFormat="1" ht="15">
      <c r="A151" s="98"/>
      <c r="B151" s="99"/>
      <c r="C151" s="98"/>
      <c r="D151" s="100"/>
      <c r="E151" s="101"/>
      <c r="F151" s="102"/>
      <c r="G151" s="11" t="s">
        <v>23</v>
      </c>
      <c r="H151" s="30" t="s">
        <v>24</v>
      </c>
      <c r="I151" s="76">
        <v>0.2</v>
      </c>
      <c r="J151" s="22">
        <f>D149*I151</f>
        <v>6.2</v>
      </c>
      <c r="K151" s="76"/>
      <c r="L151" s="9">
        <f t="shared" si="29"/>
        <v>0</v>
      </c>
    </row>
    <row r="152" spans="1:12" s="96" customFormat="1" ht="15">
      <c r="A152" s="98">
        <v>13</v>
      </c>
      <c r="B152" s="99" t="s">
        <v>92</v>
      </c>
      <c r="C152" s="98" t="s">
        <v>82</v>
      </c>
      <c r="D152" s="100">
        <v>48</v>
      </c>
      <c r="E152" s="101"/>
      <c r="F152" s="102">
        <f t="shared" si="24"/>
        <v>0</v>
      </c>
      <c r="G152" s="93" t="s">
        <v>89</v>
      </c>
      <c r="H152" s="94" t="s">
        <v>19</v>
      </c>
      <c r="I152" s="95">
        <v>5.2</v>
      </c>
      <c r="J152" s="22">
        <f>D152*I152</f>
        <v>249.60000000000002</v>
      </c>
      <c r="K152" s="76"/>
      <c r="L152" s="9">
        <f t="shared" ref="L152" si="31">J152*K152</f>
        <v>0</v>
      </c>
    </row>
    <row r="153" spans="1:12" s="96" customFormat="1" ht="28.5">
      <c r="A153" s="98">
        <v>14</v>
      </c>
      <c r="B153" s="99" t="s">
        <v>98</v>
      </c>
      <c r="C153" s="98" t="s">
        <v>17</v>
      </c>
      <c r="D153" s="100">
        <v>5</v>
      </c>
      <c r="E153" s="101"/>
      <c r="F153" s="102">
        <f t="shared" si="24"/>
        <v>0</v>
      </c>
      <c r="G153" s="93" t="s">
        <v>89</v>
      </c>
      <c r="H153" s="94" t="s">
        <v>19</v>
      </c>
      <c r="I153" s="95">
        <v>5.2</v>
      </c>
      <c r="J153" s="22">
        <f>D153*I153</f>
        <v>26</v>
      </c>
      <c r="K153" s="76"/>
      <c r="L153" s="9">
        <f t="shared" ref="L153:L154" si="32">J153*K153</f>
        <v>0</v>
      </c>
    </row>
    <row r="154" spans="1:12" s="24" customFormat="1" ht="17.25" customHeight="1">
      <c r="A154" s="98">
        <v>15</v>
      </c>
      <c r="B154" s="99" t="s">
        <v>99</v>
      </c>
      <c r="C154" s="98" t="s">
        <v>82</v>
      </c>
      <c r="D154" s="100">
        <v>6</v>
      </c>
      <c r="E154" s="101"/>
      <c r="F154" s="102">
        <f t="shared" si="24"/>
        <v>0</v>
      </c>
      <c r="G154" s="93" t="s">
        <v>125</v>
      </c>
      <c r="H154" s="106" t="s">
        <v>18</v>
      </c>
      <c r="I154" s="95">
        <v>0</v>
      </c>
      <c r="J154" s="22">
        <f>I154</f>
        <v>0</v>
      </c>
      <c r="K154" s="79"/>
      <c r="L154" s="9">
        <f t="shared" si="32"/>
        <v>0</v>
      </c>
    </row>
    <row r="155" spans="1:12" s="96" customFormat="1" ht="15">
      <c r="A155" s="98">
        <v>16</v>
      </c>
      <c r="B155" s="99" t="s">
        <v>85</v>
      </c>
      <c r="C155" s="98" t="s">
        <v>82</v>
      </c>
      <c r="D155" s="100">
        <v>60</v>
      </c>
      <c r="E155" s="101"/>
      <c r="F155" s="102">
        <f t="shared" si="24"/>
        <v>0</v>
      </c>
      <c r="G155" s="106" t="s">
        <v>105</v>
      </c>
      <c r="H155" s="106" t="s">
        <v>18</v>
      </c>
      <c r="I155" s="95">
        <v>0</v>
      </c>
      <c r="J155" s="22">
        <f>I155</f>
        <v>0</v>
      </c>
      <c r="K155" s="79"/>
      <c r="L155" s="9">
        <f t="shared" ref="L155" si="33">J155*K155</f>
        <v>0</v>
      </c>
    </row>
    <row r="156" spans="1:12" s="24" customFormat="1" ht="22.5" customHeight="1" thickBot="1">
      <c r="A156" s="86"/>
      <c r="B156" s="99" t="s">
        <v>31</v>
      </c>
      <c r="C156" s="88"/>
      <c r="D156" s="89"/>
      <c r="E156" s="90"/>
      <c r="F156" s="91">
        <f>SUM(F136:F155)</f>
        <v>0</v>
      </c>
      <c r="G156" s="91"/>
      <c r="H156" s="91"/>
      <c r="I156" s="91"/>
      <c r="J156" s="91"/>
      <c r="K156" s="91"/>
      <c r="L156" s="91">
        <f ca="1">SUM(L136:L158)</f>
        <v>0</v>
      </c>
    </row>
    <row r="157" spans="1:12" customFormat="1" ht="13.5" customHeight="1">
      <c r="A157" s="112" t="s">
        <v>106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4"/>
    </row>
    <row r="158" spans="1:12" s="96" customFormat="1" ht="57">
      <c r="A158" s="98">
        <v>1</v>
      </c>
      <c r="B158" s="99" t="s">
        <v>108</v>
      </c>
      <c r="C158" s="98" t="s">
        <v>107</v>
      </c>
      <c r="D158" s="100">
        <v>6</v>
      </c>
      <c r="E158" s="101"/>
      <c r="F158" s="102">
        <f>D158*E158</f>
        <v>0</v>
      </c>
      <c r="G158" s="106" t="s">
        <v>112</v>
      </c>
      <c r="H158" s="106" t="s">
        <v>17</v>
      </c>
      <c r="I158" s="95">
        <v>30</v>
      </c>
      <c r="J158" s="22">
        <f>I158</f>
        <v>30</v>
      </c>
      <c r="K158" s="76"/>
      <c r="L158" s="9">
        <f t="shared" ref="L158" si="34">J158*K158</f>
        <v>0</v>
      </c>
    </row>
    <row r="159" spans="1:12" s="96" customFormat="1" ht="28.5">
      <c r="A159" s="98">
        <v>2</v>
      </c>
      <c r="B159" s="99" t="s">
        <v>110</v>
      </c>
      <c r="C159" s="98" t="s">
        <v>107</v>
      </c>
      <c r="D159" s="101">
        <v>6</v>
      </c>
      <c r="E159" s="102"/>
      <c r="F159" s="102">
        <f>D159*E159</f>
        <v>0</v>
      </c>
      <c r="H159" s="106"/>
      <c r="I159" s="95"/>
      <c r="J159" s="22"/>
      <c r="K159" s="76"/>
      <c r="L159" s="9"/>
    </row>
    <row r="160" spans="1:12" s="96" customFormat="1" ht="28.5">
      <c r="A160" s="98">
        <v>3</v>
      </c>
      <c r="B160" s="99" t="s">
        <v>111</v>
      </c>
      <c r="C160" s="100" t="s">
        <v>78</v>
      </c>
      <c r="D160" s="101">
        <v>0.6</v>
      </c>
      <c r="E160" s="102"/>
      <c r="F160" s="102">
        <f>D160*E160</f>
        <v>0</v>
      </c>
      <c r="G160" s="106" t="s">
        <v>109</v>
      </c>
      <c r="H160" s="106" t="s">
        <v>18</v>
      </c>
      <c r="I160" s="95">
        <v>20</v>
      </c>
      <c r="J160" s="22">
        <f>I160</f>
        <v>20</v>
      </c>
      <c r="K160" s="76"/>
      <c r="L160" s="9">
        <f t="shared" ref="L160" si="35">J160*K160</f>
        <v>0</v>
      </c>
    </row>
    <row r="161" spans="1:14" s="96" customFormat="1" ht="15">
      <c r="A161" s="98"/>
      <c r="B161" s="99"/>
      <c r="C161" s="98"/>
      <c r="D161" s="100"/>
      <c r="E161" s="101"/>
      <c r="F161" s="102"/>
      <c r="G161" s="106"/>
      <c r="H161" s="106"/>
      <c r="I161" s="95"/>
      <c r="J161" s="22"/>
      <c r="K161" s="76"/>
      <c r="L161" s="9"/>
    </row>
    <row r="162" spans="1:14" s="24" customFormat="1" ht="22.5" customHeight="1" thickBot="1">
      <c r="A162" s="86"/>
      <c r="B162" s="99" t="s">
        <v>31</v>
      </c>
      <c r="C162" s="88"/>
      <c r="D162" s="89"/>
      <c r="E162" s="90"/>
      <c r="F162" s="91">
        <f>SUM(F158:F161)</f>
        <v>0</v>
      </c>
      <c r="G162" s="91"/>
      <c r="H162" s="91"/>
      <c r="I162" s="91"/>
      <c r="J162" s="91"/>
      <c r="K162" s="91"/>
      <c r="L162" s="91">
        <f>SUM(L158:L161)</f>
        <v>0</v>
      </c>
    </row>
    <row r="163" spans="1:14" s="24" customFormat="1" ht="22.5" customHeight="1">
      <c r="A163" s="80"/>
      <c r="B163" s="107"/>
      <c r="C163" s="82"/>
      <c r="D163" s="83"/>
      <c r="E163" s="84"/>
      <c r="F163" s="108"/>
      <c r="G163" s="108"/>
      <c r="H163" s="108"/>
      <c r="I163" s="108"/>
      <c r="J163" s="108"/>
      <c r="K163" s="108"/>
      <c r="L163" s="108"/>
    </row>
    <row r="164" spans="1:14" ht="21.95" customHeight="1">
      <c r="A164" s="117"/>
      <c r="B164" s="44" t="s">
        <v>9</v>
      </c>
      <c r="C164" s="45"/>
      <c r="D164" s="45"/>
      <c r="E164" s="45"/>
      <c r="F164" s="46">
        <f>SUM(F24+F35+F53+F57+F66+F78+F91+F103+F109+F134+F156+F162)</f>
        <v>0</v>
      </c>
      <c r="G164" s="47" t="s">
        <v>10</v>
      </c>
      <c r="H164" s="10"/>
      <c r="I164" s="10"/>
      <c r="J164" s="10"/>
      <c r="K164" s="10"/>
      <c r="L164" s="46">
        <f ca="1">SUM(L24+L35+L53+L57+L66+L78+L91+L103+L109+L134+L156+L162)</f>
        <v>0</v>
      </c>
      <c r="M164" s="4"/>
    </row>
    <row r="165" spans="1:14" ht="21.95" customHeight="1">
      <c r="A165" s="117"/>
      <c r="B165" s="12" t="s">
        <v>11</v>
      </c>
      <c r="C165" s="13"/>
      <c r="D165" s="26"/>
      <c r="E165" s="14"/>
      <c r="F165" s="15">
        <v>0</v>
      </c>
      <c r="G165" s="16"/>
      <c r="H165" s="15"/>
      <c r="I165" s="17"/>
      <c r="J165" s="17"/>
      <c r="K165" s="17"/>
      <c r="L165" s="18"/>
    </row>
    <row r="166" spans="1:14" ht="21.95" customHeight="1">
      <c r="A166" s="117"/>
      <c r="B166" s="12" t="s">
        <v>117</v>
      </c>
      <c r="C166" s="13"/>
      <c r="D166" s="26"/>
      <c r="E166" s="14"/>
      <c r="F166" s="15">
        <v>0</v>
      </c>
      <c r="G166" s="12"/>
      <c r="H166" s="16"/>
      <c r="I166" s="17"/>
      <c r="J166" s="17"/>
      <c r="K166" s="13"/>
      <c r="L166" s="18"/>
      <c r="N166" s="3"/>
    </row>
    <row r="167" spans="1:14" ht="21.95" customHeight="1">
      <c r="A167" s="117"/>
      <c r="B167" s="12" t="s">
        <v>14</v>
      </c>
      <c r="C167" s="13"/>
      <c r="D167" s="26"/>
      <c r="E167" s="13"/>
      <c r="F167" s="15">
        <f>SUM(F164:F166)</f>
        <v>0</v>
      </c>
      <c r="G167" s="47"/>
      <c r="H167" s="47"/>
      <c r="I167" s="48"/>
      <c r="J167" s="48"/>
      <c r="K167" s="48"/>
      <c r="L167" s="55"/>
    </row>
    <row r="168" spans="1:14" ht="21.95" customHeight="1">
      <c r="A168" s="117"/>
      <c r="B168" s="12" t="s">
        <v>16</v>
      </c>
      <c r="C168" s="13"/>
      <c r="D168" s="26"/>
      <c r="E168" s="13"/>
      <c r="F168" s="15">
        <f ca="1">+F167+L164</f>
        <v>0</v>
      </c>
      <c r="G168" s="47"/>
      <c r="H168" s="47"/>
      <c r="I168" s="48"/>
      <c r="J168" s="48"/>
      <c r="K168" s="48"/>
      <c r="L168" s="55"/>
    </row>
    <row r="169" spans="1:14" ht="21.95" customHeight="1">
      <c r="A169" s="117"/>
      <c r="B169" s="12" t="s">
        <v>12</v>
      </c>
      <c r="C169" s="13"/>
      <c r="D169" s="26"/>
      <c r="E169" s="13" t="s">
        <v>13</v>
      </c>
      <c r="F169" s="15">
        <f ca="1">F168*0.2</f>
        <v>0</v>
      </c>
      <c r="G169" s="49"/>
      <c r="H169" s="49"/>
      <c r="I169" s="49"/>
      <c r="J169" s="49"/>
      <c r="K169" s="49"/>
      <c r="L169" s="56"/>
    </row>
    <row r="170" spans="1:14" ht="21.95" customHeight="1">
      <c r="A170" s="117"/>
      <c r="B170" s="50" t="s">
        <v>15</v>
      </c>
      <c r="C170" s="52"/>
      <c r="D170" s="51"/>
      <c r="E170" s="52"/>
      <c r="F170" s="53">
        <f ca="1">SUM(F168:F169)</f>
        <v>0</v>
      </c>
      <c r="G170" s="49"/>
      <c r="H170" s="49"/>
      <c r="I170" s="49"/>
      <c r="J170" s="49"/>
      <c r="K170" s="49"/>
      <c r="L170" s="56"/>
    </row>
    <row r="171" spans="1:14" ht="24.95" customHeight="1" thickBot="1">
      <c r="A171" s="118" t="s">
        <v>32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20"/>
    </row>
    <row r="172" spans="1:14" ht="27" customHeight="1">
      <c r="D172" s="23"/>
      <c r="E172" s="23"/>
      <c r="F172" s="23"/>
      <c r="I172" s="2"/>
      <c r="J172" s="2"/>
      <c r="K172" s="2"/>
      <c r="L172" s="2"/>
    </row>
    <row r="173" spans="1:14" ht="17.100000000000001" customHeight="1"/>
    <row r="174" spans="1:14">
      <c r="D174" s="23"/>
      <c r="E174" s="23"/>
      <c r="F174" s="23"/>
      <c r="G174" s="3"/>
      <c r="I174" s="2"/>
      <c r="J174" s="2"/>
      <c r="K174" s="2"/>
      <c r="L174" s="2"/>
    </row>
  </sheetData>
  <mergeCells count="21">
    <mergeCell ref="A164:A170"/>
    <mergeCell ref="A171:L171"/>
    <mergeCell ref="E121:E123"/>
    <mergeCell ref="F121:F123"/>
    <mergeCell ref="A25:L25"/>
    <mergeCell ref="A36:L36"/>
    <mergeCell ref="A54:L54"/>
    <mergeCell ref="A104:L104"/>
    <mergeCell ref="A58:L58"/>
    <mergeCell ref="A67:L67"/>
    <mergeCell ref="A79:L79"/>
    <mergeCell ref="A110:L110"/>
    <mergeCell ref="A121:A123"/>
    <mergeCell ref="A135:L135"/>
    <mergeCell ref="A157:L157"/>
    <mergeCell ref="B121:B123"/>
    <mergeCell ref="C121:C123"/>
    <mergeCell ref="A92:L92"/>
    <mergeCell ref="A2:L2"/>
    <mergeCell ref="A3:L3"/>
    <mergeCell ref="A6:L6"/>
  </mergeCells>
  <phoneticPr fontId="14" type="noConversion"/>
  <pageMargins left="0.22" right="0" top="0.22" bottom="0.22" header="0.22" footer="0.22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Курдаченко Ольга Альбертовна</cp:lastModifiedBy>
  <cp:lastPrinted>2021-09-17T12:20:49Z</cp:lastPrinted>
  <dcterms:created xsi:type="dcterms:W3CDTF">2018-09-09T10:01:08Z</dcterms:created>
  <dcterms:modified xsi:type="dcterms:W3CDTF">2021-09-20T13:02:50Z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