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D:\Робота за напрямком\Придбання земельної ділянки\Na sait\Сайт Земля\"/>
    </mc:Choice>
  </mc:AlternateContent>
  <workbookProtection workbookPassword="CC71" lockStructure="1"/>
  <bookViews>
    <workbookView xWindow="0" yWindow="0" windowWidth="28800" windowHeight="12435"/>
  </bookViews>
  <sheets>
    <sheet name="Калькулятор" sheetId="2" r:id="rId1"/>
    <sheet name="График_70%" sheetId="4" r:id="rId2"/>
    <sheet name="График_85%" sheetId="1" r:id="rId3"/>
    <sheet name="Calc_70%" sheetId="3" state="hidden" r:id="rId4"/>
    <sheet name="Calc_85%" sheetId="5" state="hidden"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2" l="1"/>
  <c r="E18" i="2"/>
  <c r="E28" i="2"/>
  <c r="E22" i="2"/>
  <c r="N17" i="1" l="1"/>
  <c r="N18" i="1"/>
  <c r="N19" i="1"/>
  <c r="N20" i="1"/>
  <c r="N21" i="1"/>
  <c r="N22" i="1"/>
  <c r="N23" i="1"/>
  <c r="N24" i="1"/>
  <c r="N25" i="1"/>
  <c r="N26" i="1"/>
  <c r="N27" i="1"/>
  <c r="N29" i="1"/>
  <c r="N30" i="1"/>
  <c r="N31" i="1"/>
  <c r="N32" i="1"/>
  <c r="N33" i="1"/>
  <c r="N34" i="1"/>
  <c r="N35" i="1"/>
  <c r="N36" i="1"/>
  <c r="N37" i="1"/>
  <c r="N38" i="1"/>
  <c r="N39" i="1"/>
  <c r="N41" i="1"/>
  <c r="N42" i="1"/>
  <c r="N43" i="1"/>
  <c r="N44" i="1"/>
  <c r="N45" i="1"/>
  <c r="N46" i="1"/>
  <c r="N47" i="1"/>
  <c r="N48" i="1"/>
  <c r="N49" i="1"/>
  <c r="N50" i="1"/>
  <c r="N51" i="1"/>
  <c r="N53" i="1"/>
  <c r="N54" i="1"/>
  <c r="N55" i="1"/>
  <c r="N56" i="1"/>
  <c r="N57" i="1"/>
  <c r="N58" i="1"/>
  <c r="N59" i="1"/>
  <c r="N60" i="1"/>
  <c r="N61" i="1"/>
  <c r="N62" i="1"/>
  <c r="N63" i="1"/>
  <c r="N65" i="1"/>
  <c r="N66" i="1"/>
  <c r="N67" i="1"/>
  <c r="N68" i="1"/>
  <c r="N69" i="1"/>
  <c r="N70" i="1"/>
  <c r="N71" i="1"/>
  <c r="N72" i="1"/>
  <c r="N73" i="1"/>
  <c r="N74" i="1"/>
  <c r="N75" i="1"/>
  <c r="N77" i="1"/>
  <c r="N78" i="1"/>
  <c r="N79" i="1"/>
  <c r="N80" i="1"/>
  <c r="N81" i="1"/>
  <c r="N82" i="1"/>
  <c r="N83" i="1"/>
  <c r="N84" i="1"/>
  <c r="N85" i="1"/>
  <c r="N86" i="1"/>
  <c r="N87" i="1"/>
  <c r="N89" i="1"/>
  <c r="N90" i="1"/>
  <c r="N91" i="1"/>
  <c r="N92" i="1"/>
  <c r="N93" i="1"/>
  <c r="N94" i="1"/>
  <c r="N95" i="1"/>
  <c r="N96" i="1"/>
  <c r="N97" i="1"/>
  <c r="N98" i="1"/>
  <c r="N99" i="1"/>
  <c r="N101" i="1"/>
  <c r="N102" i="1"/>
  <c r="N103" i="1"/>
  <c r="N104" i="1"/>
  <c r="N105" i="1"/>
  <c r="N106" i="1"/>
  <c r="N107" i="1"/>
  <c r="N108" i="1"/>
  <c r="N109" i="1"/>
  <c r="N110" i="1"/>
  <c r="N111" i="1"/>
  <c r="N113" i="1"/>
  <c r="N114" i="1"/>
  <c r="N115" i="1"/>
  <c r="N116" i="1"/>
  <c r="N117" i="1"/>
  <c r="N118" i="1"/>
  <c r="N119" i="1"/>
  <c r="N120" i="1"/>
  <c r="N121" i="1"/>
  <c r="N122" i="1"/>
  <c r="N123" i="1"/>
  <c r="N125" i="1"/>
  <c r="N126" i="1"/>
  <c r="N127" i="1"/>
  <c r="N128" i="1"/>
  <c r="N129" i="1"/>
  <c r="N130" i="1"/>
  <c r="N131" i="1"/>
  <c r="N132" i="1"/>
  <c r="N133" i="1"/>
  <c r="N134" i="1"/>
  <c r="N135" i="1"/>
  <c r="N137" i="1"/>
  <c r="N138" i="1"/>
  <c r="N139" i="1"/>
  <c r="N140" i="1"/>
  <c r="N141" i="1"/>
  <c r="N142" i="1"/>
  <c r="N143" i="1"/>
  <c r="N144" i="1"/>
  <c r="N145" i="1"/>
  <c r="N146" i="1"/>
  <c r="N147" i="1"/>
  <c r="N149" i="1"/>
  <c r="N150" i="1"/>
  <c r="N151" i="1"/>
  <c r="N152" i="1"/>
  <c r="N153" i="1"/>
  <c r="N154" i="1"/>
  <c r="N155" i="1"/>
  <c r="N156" i="1"/>
  <c r="N157" i="1"/>
  <c r="N158" i="1"/>
  <c r="N159" i="1"/>
  <c r="N161" i="1"/>
  <c r="N162" i="1"/>
  <c r="N163" i="1"/>
  <c r="N164" i="1"/>
  <c r="N165" i="1"/>
  <c r="N166" i="1"/>
  <c r="N167" i="1"/>
  <c r="N168" i="1"/>
  <c r="N169" i="1"/>
  <c r="N170" i="1"/>
  <c r="N171" i="1"/>
  <c r="N173" i="1"/>
  <c r="N174" i="1"/>
  <c r="N175" i="1"/>
  <c r="N176" i="1"/>
  <c r="N177" i="1"/>
  <c r="N178" i="1"/>
  <c r="N179" i="1"/>
  <c r="N180" i="1"/>
  <c r="N181" i="1"/>
  <c r="N182" i="1"/>
  <c r="N183" i="1"/>
  <c r="N185" i="1"/>
  <c r="N186" i="1"/>
  <c r="N187" i="1"/>
  <c r="N188" i="1"/>
  <c r="N189" i="1"/>
  <c r="N190" i="1"/>
  <c r="N191" i="1"/>
  <c r="N192" i="1"/>
  <c r="N193" i="1"/>
  <c r="N194" i="1"/>
  <c r="N195" i="1"/>
  <c r="N197" i="1"/>
  <c r="N198" i="1"/>
  <c r="N199" i="1"/>
  <c r="N200" i="1"/>
  <c r="N201" i="1"/>
  <c r="N202" i="1"/>
  <c r="N203" i="1"/>
  <c r="N204" i="1"/>
  <c r="N205" i="1"/>
  <c r="N206" i="1"/>
  <c r="N207" i="1"/>
  <c r="N209" i="1"/>
  <c r="N210" i="1"/>
  <c r="N211" i="1"/>
  <c r="N212" i="1"/>
  <c r="N213" i="1"/>
  <c r="N214" i="1"/>
  <c r="N215" i="1"/>
  <c r="N216" i="1"/>
  <c r="N217" i="1"/>
  <c r="N218" i="1"/>
  <c r="N219" i="1"/>
  <c r="N221" i="1"/>
  <c r="N222" i="1"/>
  <c r="N223" i="1"/>
  <c r="N224" i="1"/>
  <c r="N225" i="1"/>
  <c r="N226" i="1"/>
  <c r="N227" i="1"/>
  <c r="N228" i="1"/>
  <c r="N229" i="1"/>
  <c r="N230" i="1"/>
  <c r="N231" i="1"/>
  <c r="N233" i="1"/>
  <c r="N234" i="1"/>
  <c r="N235" i="1"/>
  <c r="N236" i="1"/>
  <c r="N237" i="1"/>
  <c r="N238" i="1"/>
  <c r="N239" i="1"/>
  <c r="N240" i="1"/>
  <c r="N241" i="1"/>
  <c r="N242" i="1"/>
  <c r="N243" i="1"/>
  <c r="N245" i="1"/>
  <c r="N246" i="1"/>
  <c r="N247" i="1"/>
  <c r="N248" i="1"/>
  <c r="N249" i="1"/>
  <c r="N250" i="1"/>
  <c r="N251" i="1"/>
  <c r="N252" i="1"/>
  <c r="N253" i="1"/>
  <c r="N254" i="1"/>
  <c r="N255" i="1"/>
  <c r="M16" i="1"/>
  <c r="L16" i="1"/>
  <c r="H16" i="1"/>
  <c r="D16" i="1"/>
  <c r="N17" i="4"/>
  <c r="N18" i="4"/>
  <c r="N19" i="4"/>
  <c r="N20" i="4"/>
  <c r="N21" i="4"/>
  <c r="N22" i="4"/>
  <c r="N23" i="4"/>
  <c r="N24" i="4"/>
  <c r="N25" i="4"/>
  <c r="N26" i="4"/>
  <c r="N27" i="4"/>
  <c r="N29" i="4"/>
  <c r="N30" i="4"/>
  <c r="N31" i="4"/>
  <c r="N32" i="4"/>
  <c r="N33" i="4"/>
  <c r="N34" i="4"/>
  <c r="N35" i="4"/>
  <c r="N36" i="4"/>
  <c r="N37" i="4"/>
  <c r="N38" i="4"/>
  <c r="N39" i="4"/>
  <c r="N41" i="4"/>
  <c r="N42" i="4"/>
  <c r="N43" i="4"/>
  <c r="N44" i="4"/>
  <c r="N45" i="4"/>
  <c r="N46" i="4"/>
  <c r="N47" i="4"/>
  <c r="N48" i="4"/>
  <c r="N49" i="4"/>
  <c r="N50" i="4"/>
  <c r="N51" i="4"/>
  <c r="N53" i="4"/>
  <c r="N54" i="4"/>
  <c r="N55" i="4"/>
  <c r="N56" i="4"/>
  <c r="N57" i="4"/>
  <c r="N58" i="4"/>
  <c r="N59" i="4"/>
  <c r="N60" i="4"/>
  <c r="N61" i="4"/>
  <c r="N62" i="4"/>
  <c r="N63" i="4"/>
  <c r="N65" i="4"/>
  <c r="N66" i="4"/>
  <c r="N67" i="4"/>
  <c r="N68" i="4"/>
  <c r="N69" i="4"/>
  <c r="N70" i="4"/>
  <c r="N71" i="4"/>
  <c r="N72" i="4"/>
  <c r="N73" i="4"/>
  <c r="N74" i="4"/>
  <c r="N75" i="4"/>
  <c r="N77" i="4"/>
  <c r="N78" i="4"/>
  <c r="N79" i="4"/>
  <c r="N80" i="4"/>
  <c r="N81" i="4"/>
  <c r="N82" i="4"/>
  <c r="N83" i="4"/>
  <c r="N84" i="4"/>
  <c r="N85" i="4"/>
  <c r="N86" i="4"/>
  <c r="N87" i="4"/>
  <c r="N89" i="4"/>
  <c r="N90" i="4"/>
  <c r="N91" i="4"/>
  <c r="N92" i="4"/>
  <c r="N93" i="4"/>
  <c r="N94" i="4"/>
  <c r="N95" i="4"/>
  <c r="N96" i="4"/>
  <c r="N97" i="4"/>
  <c r="N98" i="4"/>
  <c r="N99" i="4"/>
  <c r="N101" i="4"/>
  <c r="N102" i="4"/>
  <c r="N103" i="4"/>
  <c r="N104" i="4"/>
  <c r="N105" i="4"/>
  <c r="N106" i="4"/>
  <c r="N107" i="4"/>
  <c r="N108" i="4"/>
  <c r="N109" i="4"/>
  <c r="N110" i="4"/>
  <c r="N111" i="4"/>
  <c r="N113" i="4"/>
  <c r="N114" i="4"/>
  <c r="N115" i="4"/>
  <c r="N116" i="4"/>
  <c r="N117" i="4"/>
  <c r="N118" i="4"/>
  <c r="N119" i="4"/>
  <c r="N120" i="4"/>
  <c r="N121" i="4"/>
  <c r="N122" i="4"/>
  <c r="N123" i="4"/>
  <c r="N125" i="4"/>
  <c r="N126" i="4"/>
  <c r="N127" i="4"/>
  <c r="N128" i="4"/>
  <c r="N129" i="4"/>
  <c r="N130" i="4"/>
  <c r="N131" i="4"/>
  <c r="N132" i="4"/>
  <c r="N133" i="4"/>
  <c r="N134" i="4"/>
  <c r="N135" i="4"/>
  <c r="N137" i="4"/>
  <c r="N138" i="4"/>
  <c r="N139" i="4"/>
  <c r="N140" i="4"/>
  <c r="N141" i="4"/>
  <c r="N142" i="4"/>
  <c r="N143" i="4"/>
  <c r="N144" i="4"/>
  <c r="N145" i="4"/>
  <c r="N146" i="4"/>
  <c r="N147" i="4"/>
  <c r="N149" i="4"/>
  <c r="N150" i="4"/>
  <c r="N151" i="4"/>
  <c r="N152" i="4"/>
  <c r="N153" i="4"/>
  <c r="N154" i="4"/>
  <c r="N155" i="4"/>
  <c r="N156" i="4"/>
  <c r="N157" i="4"/>
  <c r="N158" i="4"/>
  <c r="N159" i="4"/>
  <c r="N161" i="4"/>
  <c r="N162" i="4"/>
  <c r="N163" i="4"/>
  <c r="N164" i="4"/>
  <c r="N165" i="4"/>
  <c r="N166" i="4"/>
  <c r="N167" i="4"/>
  <c r="N168" i="4"/>
  <c r="N169" i="4"/>
  <c r="N170" i="4"/>
  <c r="N171" i="4"/>
  <c r="N173" i="4"/>
  <c r="N174" i="4"/>
  <c r="N175" i="4"/>
  <c r="N176" i="4"/>
  <c r="N177" i="4"/>
  <c r="N178" i="4"/>
  <c r="N179" i="4"/>
  <c r="N180" i="4"/>
  <c r="N181" i="4"/>
  <c r="N182" i="4"/>
  <c r="N183" i="4"/>
  <c r="N185" i="4"/>
  <c r="N186" i="4"/>
  <c r="N187" i="4"/>
  <c r="N188" i="4"/>
  <c r="N189" i="4"/>
  <c r="N190" i="4"/>
  <c r="N191" i="4"/>
  <c r="N192" i="4"/>
  <c r="N193" i="4"/>
  <c r="N194" i="4"/>
  <c r="N195" i="4"/>
  <c r="N197" i="4"/>
  <c r="N198" i="4"/>
  <c r="N199" i="4"/>
  <c r="N200" i="4"/>
  <c r="N201" i="4"/>
  <c r="N202" i="4"/>
  <c r="N203" i="4"/>
  <c r="N204" i="4"/>
  <c r="N205" i="4"/>
  <c r="N206" i="4"/>
  <c r="N207" i="4"/>
  <c r="N209" i="4"/>
  <c r="N210" i="4"/>
  <c r="N211" i="4"/>
  <c r="N212" i="4"/>
  <c r="N213" i="4"/>
  <c r="N214" i="4"/>
  <c r="N215" i="4"/>
  <c r="N216" i="4"/>
  <c r="N217" i="4"/>
  <c r="N218" i="4"/>
  <c r="N219" i="4"/>
  <c r="N221" i="4"/>
  <c r="N222" i="4"/>
  <c r="N223" i="4"/>
  <c r="N224" i="4"/>
  <c r="N225" i="4"/>
  <c r="N226" i="4"/>
  <c r="N227" i="4"/>
  <c r="N228" i="4"/>
  <c r="N229" i="4"/>
  <c r="N230" i="4"/>
  <c r="N231" i="4"/>
  <c r="N233" i="4"/>
  <c r="N234" i="4"/>
  <c r="N235" i="4"/>
  <c r="N236" i="4"/>
  <c r="N237" i="4"/>
  <c r="N238" i="4"/>
  <c r="N239" i="4"/>
  <c r="N240" i="4"/>
  <c r="N241" i="4"/>
  <c r="N242" i="4"/>
  <c r="N243" i="4"/>
  <c r="N245" i="4"/>
  <c r="N246" i="4"/>
  <c r="N247" i="4"/>
  <c r="N248" i="4"/>
  <c r="N249" i="4"/>
  <c r="N250" i="4"/>
  <c r="N251" i="4"/>
  <c r="N252" i="4"/>
  <c r="N253" i="4"/>
  <c r="N254" i="4"/>
  <c r="N255" i="4"/>
  <c r="M16" i="4"/>
  <c r="L16" i="4"/>
  <c r="H16" i="4"/>
  <c r="D16" i="4"/>
  <c r="G18" i="2" l="1"/>
  <c r="G17" i="2"/>
  <c r="D5" i="5"/>
  <c r="D6" i="5" s="1"/>
  <c r="D4" i="5"/>
  <c r="D3" i="5"/>
  <c r="G5" i="5" s="1"/>
  <c r="D2" i="5"/>
  <c r="I7" i="5"/>
  <c r="I7" i="3"/>
  <c r="D5" i="3"/>
  <c r="D6" i="3" s="1"/>
  <c r="D4" i="3"/>
  <c r="D3" i="3"/>
  <c r="G10" i="3" s="1"/>
  <c r="D2" i="3"/>
  <c r="H10" i="3" s="1"/>
  <c r="K11" i="5"/>
  <c r="G2" i="5"/>
  <c r="H10" i="5"/>
  <c r="J257" i="4"/>
  <c r="I257" i="4"/>
  <c r="M257" i="4"/>
  <c r="L257" i="4"/>
  <c r="E16" i="4"/>
  <c r="K11" i="3"/>
  <c r="E27" i="2"/>
  <c r="F26" i="2"/>
  <c r="E12" i="2"/>
  <c r="E11" i="2"/>
  <c r="J257" i="1"/>
  <c r="I257" i="1"/>
  <c r="M257" i="1"/>
  <c r="L257" i="1"/>
  <c r="E16" i="1"/>
  <c r="K12" i="3" l="1"/>
  <c r="D17" i="4"/>
  <c r="E17" i="4" s="1"/>
  <c r="O16" i="1"/>
  <c r="O257" i="1" s="1"/>
  <c r="O16" i="4"/>
  <c r="O257" i="4" s="1"/>
  <c r="N16" i="4"/>
  <c r="K12" i="5"/>
  <c r="D17" i="1"/>
  <c r="E17" i="1" s="1"/>
  <c r="C10" i="3"/>
  <c r="G16" i="4" s="1"/>
  <c r="K16" i="4"/>
  <c r="K257" i="4" s="1"/>
  <c r="K16" i="1"/>
  <c r="K257" i="1" s="1"/>
  <c r="E10" i="3"/>
  <c r="G5" i="3"/>
  <c r="I10" i="3" s="1"/>
  <c r="G10" i="5"/>
  <c r="N16" i="1" s="1"/>
  <c r="E10" i="5"/>
  <c r="I10" i="5"/>
  <c r="C10" i="5"/>
  <c r="G16" i="1" s="1"/>
  <c r="B10" i="5"/>
  <c r="C11" i="5" s="1"/>
  <c r="G17" i="1" s="1"/>
  <c r="B10" i="3"/>
  <c r="C11" i="3" s="1"/>
  <c r="G17" i="4" s="1"/>
  <c r="K13" i="5" l="1"/>
  <c r="D18" i="1"/>
  <c r="E18" i="1" s="1"/>
  <c r="K13" i="3"/>
  <c r="D18" i="4"/>
  <c r="E18" i="4" s="1"/>
  <c r="F16" i="1"/>
  <c r="F16" i="4"/>
  <c r="J10" i="3"/>
  <c r="D11" i="5"/>
  <c r="H17" i="1" s="1"/>
  <c r="B11" i="5"/>
  <c r="J10" i="5"/>
  <c r="D11" i="3"/>
  <c r="H17" i="4" s="1"/>
  <c r="B11" i="3"/>
  <c r="K14" i="3" l="1"/>
  <c r="D19" i="4"/>
  <c r="E19" i="4" s="1"/>
  <c r="K14" i="5"/>
  <c r="D19" i="1"/>
  <c r="E19" i="1" s="1"/>
  <c r="F17" i="4"/>
  <c r="F17" i="1"/>
  <c r="F11" i="5"/>
  <c r="J11" i="5" s="1"/>
  <c r="D12" i="5"/>
  <c r="H18" i="1" s="1"/>
  <c r="C12" i="5"/>
  <c r="G18" i="1" s="1"/>
  <c r="F11" i="3"/>
  <c r="J11" i="3" s="1"/>
  <c r="D12" i="3"/>
  <c r="K15" i="5" l="1"/>
  <c r="D20" i="1"/>
  <c r="E20" i="1" s="1"/>
  <c r="K15" i="3"/>
  <c r="D20" i="4"/>
  <c r="E20" i="4" s="1"/>
  <c r="C12" i="3"/>
  <c r="G18" i="4" s="1"/>
  <c r="H18" i="4"/>
  <c r="F18" i="1"/>
  <c r="B12" i="5"/>
  <c r="K16" i="5" l="1"/>
  <c r="D21" i="1"/>
  <c r="E21" i="1" s="1"/>
  <c r="K16" i="3"/>
  <c r="D21" i="4"/>
  <c r="E21" i="4" s="1"/>
  <c r="B12" i="3"/>
  <c r="D13" i="3" s="1"/>
  <c r="F18" i="4"/>
  <c r="F12" i="5"/>
  <c r="J12" i="5" s="1"/>
  <c r="D13" i="5"/>
  <c r="K17" i="3" l="1"/>
  <c r="D22" i="4"/>
  <c r="E22" i="4" s="1"/>
  <c r="K17" i="5"/>
  <c r="D22" i="1"/>
  <c r="E22" i="1" s="1"/>
  <c r="F12" i="3"/>
  <c r="J12" i="3" s="1"/>
  <c r="C13" i="3"/>
  <c r="H19" i="4"/>
  <c r="C13" i="5"/>
  <c r="H19" i="1"/>
  <c r="K18" i="5" l="1"/>
  <c r="D23" i="1"/>
  <c r="E23" i="1" s="1"/>
  <c r="K18" i="3"/>
  <c r="D23" i="4"/>
  <c r="E23" i="4" s="1"/>
  <c r="B13" i="5"/>
  <c r="G19" i="1"/>
  <c r="B13" i="3"/>
  <c r="G19" i="4"/>
  <c r="K19" i="3" l="1"/>
  <c r="D24" i="4"/>
  <c r="E24" i="4" s="1"/>
  <c r="K19" i="5"/>
  <c r="D24" i="1"/>
  <c r="E24" i="1" s="1"/>
  <c r="F19" i="1"/>
  <c r="F13" i="5"/>
  <c r="J13" i="5" s="1"/>
  <c r="D14" i="5"/>
  <c r="F19" i="4"/>
  <c r="F13" i="3"/>
  <c r="J13" i="3" s="1"/>
  <c r="D14" i="3"/>
  <c r="K20" i="5" l="1"/>
  <c r="D25" i="1"/>
  <c r="E25" i="1" s="1"/>
  <c r="K20" i="3"/>
  <c r="D25" i="4"/>
  <c r="E25" i="4" s="1"/>
  <c r="C14" i="5"/>
  <c r="H20" i="1"/>
  <c r="C14" i="3"/>
  <c r="H20" i="4"/>
  <c r="K21" i="3" l="1"/>
  <c r="D26" i="4"/>
  <c r="E26" i="4" s="1"/>
  <c r="K21" i="5"/>
  <c r="D26" i="1"/>
  <c r="E26" i="1" s="1"/>
  <c r="G20" i="4"/>
  <c r="B14" i="3"/>
  <c r="B14" i="5"/>
  <c r="G20" i="1"/>
  <c r="K22" i="5" l="1"/>
  <c r="D27" i="1"/>
  <c r="E27" i="1" s="1"/>
  <c r="D27" i="4"/>
  <c r="E27" i="4" s="1"/>
  <c r="K22" i="3"/>
  <c r="F14" i="3"/>
  <c r="J14" i="3" s="1"/>
  <c r="D15" i="3"/>
  <c r="H21" i="4" s="1"/>
  <c r="C15" i="3"/>
  <c r="G21" i="4" s="1"/>
  <c r="F20" i="4"/>
  <c r="F20" i="1"/>
  <c r="F14" i="5"/>
  <c r="J14" i="5" s="1"/>
  <c r="D15" i="5"/>
  <c r="D28" i="4" l="1"/>
  <c r="E28" i="4" s="1"/>
  <c r="K23" i="3"/>
  <c r="K23" i="5"/>
  <c r="D28" i="1"/>
  <c r="E28" i="1" s="1"/>
  <c r="F21" i="4"/>
  <c r="C15" i="5"/>
  <c r="H21" i="1"/>
  <c r="B15" i="3"/>
  <c r="K24" i="5" l="1"/>
  <c r="D29" i="1"/>
  <c r="E29" i="1" s="1"/>
  <c r="K24" i="3"/>
  <c r="D29" i="4"/>
  <c r="E29" i="4" s="1"/>
  <c r="C16" i="3"/>
  <c r="G22" i="4" s="1"/>
  <c r="D16" i="3"/>
  <c r="H22" i="4" s="1"/>
  <c r="F15" i="3"/>
  <c r="J15" i="3" s="1"/>
  <c r="B15" i="5"/>
  <c r="G21" i="1"/>
  <c r="K25" i="3" l="1"/>
  <c r="D30" i="4"/>
  <c r="E30" i="4" s="1"/>
  <c r="K25" i="5"/>
  <c r="D30" i="1"/>
  <c r="E30" i="1" s="1"/>
  <c r="B16" i="3"/>
  <c r="D17" i="3" s="1"/>
  <c r="H23" i="4" s="1"/>
  <c r="F22" i="4"/>
  <c r="F15" i="5"/>
  <c r="J15" i="5" s="1"/>
  <c r="D16" i="5"/>
  <c r="F21" i="1"/>
  <c r="K26" i="5" l="1"/>
  <c r="D31" i="1"/>
  <c r="E31" i="1" s="1"/>
  <c r="K26" i="3"/>
  <c r="D31" i="4"/>
  <c r="E31" i="4" s="1"/>
  <c r="C17" i="3"/>
  <c r="G23" i="4" s="1"/>
  <c r="F23" i="4" s="1"/>
  <c r="F16" i="3"/>
  <c r="J16" i="3" s="1"/>
  <c r="C16" i="5"/>
  <c r="H22" i="1"/>
  <c r="K27" i="3" l="1"/>
  <c r="D32" i="4"/>
  <c r="E32" i="4" s="1"/>
  <c r="K27" i="5"/>
  <c r="D32" i="1"/>
  <c r="E32" i="1" s="1"/>
  <c r="B17" i="3"/>
  <c r="F17" i="3" s="1"/>
  <c r="J17" i="3" s="1"/>
  <c r="G22" i="1"/>
  <c r="B16" i="5"/>
  <c r="K28" i="5" l="1"/>
  <c r="D33" i="1"/>
  <c r="E33" i="1" s="1"/>
  <c r="K28" i="3"/>
  <c r="D33" i="4"/>
  <c r="E33" i="4" s="1"/>
  <c r="C18" i="3"/>
  <c r="G24" i="4" s="1"/>
  <c r="D18" i="3"/>
  <c r="H24" i="4" s="1"/>
  <c r="C17" i="5"/>
  <c r="G23" i="1" s="1"/>
  <c r="F16" i="5"/>
  <c r="J16" i="5" s="1"/>
  <c r="D17" i="5"/>
  <c r="H23" i="1" s="1"/>
  <c r="F22" i="1"/>
  <c r="K29" i="3" l="1"/>
  <c r="D34" i="4"/>
  <c r="E34" i="4" s="1"/>
  <c r="K29" i="5"/>
  <c r="D34" i="1"/>
  <c r="E34" i="1" s="1"/>
  <c r="B18" i="3"/>
  <c r="F18" i="3" s="1"/>
  <c r="J18" i="3" s="1"/>
  <c r="F24" i="4"/>
  <c r="C19" i="3"/>
  <c r="B17" i="5"/>
  <c r="F17" i="5" s="1"/>
  <c r="J17" i="5" s="1"/>
  <c r="F23" i="1"/>
  <c r="K30" i="5" l="1"/>
  <c r="D35" i="1"/>
  <c r="E35" i="1" s="1"/>
  <c r="K30" i="3"/>
  <c r="D35" i="4"/>
  <c r="E35" i="4" s="1"/>
  <c r="D19" i="3"/>
  <c r="H25" i="4" s="1"/>
  <c r="C18" i="5"/>
  <c r="G24" i="1" s="1"/>
  <c r="G25" i="4"/>
  <c r="B19" i="3"/>
  <c r="D18" i="5"/>
  <c r="H24" i="1" s="1"/>
  <c r="K31" i="3" l="1"/>
  <c r="D36" i="4"/>
  <c r="E36" i="4" s="1"/>
  <c r="K31" i="5"/>
  <c r="D36" i="1"/>
  <c r="E36" i="1" s="1"/>
  <c r="F25" i="4"/>
  <c r="F24" i="1"/>
  <c r="B18" i="5"/>
  <c r="C19" i="5" s="1"/>
  <c r="G25" i="1" s="1"/>
  <c r="D20" i="3"/>
  <c r="H26" i="4" s="1"/>
  <c r="F19" i="3"/>
  <c r="J19" i="3" s="1"/>
  <c r="C20" i="3"/>
  <c r="K32" i="5" l="1"/>
  <c r="D37" i="1"/>
  <c r="E37" i="1" s="1"/>
  <c r="K32" i="3"/>
  <c r="D37" i="4"/>
  <c r="E37" i="4" s="1"/>
  <c r="F18" i="5"/>
  <c r="J18" i="5" s="1"/>
  <c r="D19" i="5"/>
  <c r="H25" i="1" s="1"/>
  <c r="F25" i="1" s="1"/>
  <c r="B19" i="5"/>
  <c r="D20" i="5" s="1"/>
  <c r="H26" i="1" s="1"/>
  <c r="G26" i="4"/>
  <c r="F26" i="4" s="1"/>
  <c r="B20" i="3"/>
  <c r="C21" i="3" s="1"/>
  <c r="G27" i="4" s="1"/>
  <c r="K33" i="3" l="1"/>
  <c r="D38" i="4"/>
  <c r="E38" i="4" s="1"/>
  <c r="K33" i="5"/>
  <c r="D38" i="1"/>
  <c r="E38" i="1" s="1"/>
  <c r="F19" i="5"/>
  <c r="J19" i="5" s="1"/>
  <c r="C20" i="5"/>
  <c r="G26" i="1" s="1"/>
  <c r="F26" i="1" s="1"/>
  <c r="D21" i="3"/>
  <c r="H27" i="4" s="1"/>
  <c r="F27" i="4" s="1"/>
  <c r="F20" i="3"/>
  <c r="J20" i="3" s="1"/>
  <c r="B21" i="3"/>
  <c r="F21" i="3" s="1"/>
  <c r="K34" i="5" l="1"/>
  <c r="D39" i="1"/>
  <c r="E39" i="1" s="1"/>
  <c r="K34" i="3"/>
  <c r="D39" i="4"/>
  <c r="E39" i="4" s="1"/>
  <c r="J21" i="3"/>
  <c r="B20" i="5"/>
  <c r="F20" i="5" s="1"/>
  <c r="J20" i="5" s="1"/>
  <c r="C22" i="3"/>
  <c r="G28" i="4" s="1"/>
  <c r="D22" i="3"/>
  <c r="H28" i="4" s="1"/>
  <c r="K35" i="3" l="1"/>
  <c r="D40" i="4"/>
  <c r="E40" i="4" s="1"/>
  <c r="K35" i="5"/>
  <c r="D40" i="1"/>
  <c r="E40" i="1" s="1"/>
  <c r="C21" i="5"/>
  <c r="G27" i="1" s="1"/>
  <c r="D21" i="5"/>
  <c r="H27" i="1" s="1"/>
  <c r="B22" i="3"/>
  <c r="H22" i="3" s="1"/>
  <c r="K36" i="5" l="1"/>
  <c r="D41" i="1"/>
  <c r="E41" i="1" s="1"/>
  <c r="K36" i="3"/>
  <c r="D41" i="4"/>
  <c r="E41" i="4" s="1"/>
  <c r="F27" i="1"/>
  <c r="B21" i="5"/>
  <c r="D22" i="5" s="1"/>
  <c r="H28" i="1" s="1"/>
  <c r="G22" i="3"/>
  <c r="N28" i="4" s="1"/>
  <c r="D23" i="3"/>
  <c r="H29" i="4" s="1"/>
  <c r="F22" i="3"/>
  <c r="C23" i="3"/>
  <c r="K37" i="3" l="1"/>
  <c r="D42" i="4"/>
  <c r="E42" i="4" s="1"/>
  <c r="K37" i="5"/>
  <c r="D42" i="1"/>
  <c r="E42" i="1" s="1"/>
  <c r="C22" i="5"/>
  <c r="G28" i="1" s="1"/>
  <c r="J22" i="3"/>
  <c r="F21" i="5"/>
  <c r="J21" i="5" s="1"/>
  <c r="F28" i="4"/>
  <c r="B23" i="3"/>
  <c r="G29" i="4"/>
  <c r="F29" i="4" s="1"/>
  <c r="K38" i="5" l="1"/>
  <c r="D43" i="1"/>
  <c r="E43" i="1" s="1"/>
  <c r="K38" i="3"/>
  <c r="D43" i="4"/>
  <c r="E43" i="4" s="1"/>
  <c r="B22" i="5"/>
  <c r="D23" i="5" s="1"/>
  <c r="H29" i="1" s="1"/>
  <c r="C24" i="3"/>
  <c r="F23" i="3"/>
  <c r="J23" i="3" s="1"/>
  <c r="D24" i="3"/>
  <c r="H30" i="4" s="1"/>
  <c r="C23" i="5"/>
  <c r="G29" i="1" s="1"/>
  <c r="G22" i="5"/>
  <c r="H22" i="5" l="1"/>
  <c r="N28" i="1" s="1"/>
  <c r="F28" i="1" s="1"/>
  <c r="K39" i="3"/>
  <c r="D44" i="4"/>
  <c r="E44" i="4" s="1"/>
  <c r="K39" i="5"/>
  <c r="D44" i="1"/>
  <c r="E44" i="1" s="1"/>
  <c r="F22" i="5"/>
  <c r="F29" i="1"/>
  <c r="B23" i="5"/>
  <c r="B24" i="3"/>
  <c r="G30" i="4"/>
  <c r="F30" i="4" s="1"/>
  <c r="J22" i="5" l="1"/>
  <c r="K40" i="5"/>
  <c r="D45" i="1"/>
  <c r="E45" i="1" s="1"/>
  <c r="K40" i="3"/>
  <c r="D45" i="4"/>
  <c r="E45" i="4" s="1"/>
  <c r="C25" i="3"/>
  <c r="G31" i="4" s="1"/>
  <c r="F24" i="3"/>
  <c r="J24" i="3" s="1"/>
  <c r="D25" i="3"/>
  <c r="H31" i="4" s="1"/>
  <c r="F23" i="5"/>
  <c r="J23" i="5" s="1"/>
  <c r="D24" i="5"/>
  <c r="H30" i="1" s="1"/>
  <c r="C24" i="5"/>
  <c r="G30" i="1" s="1"/>
  <c r="K41" i="3" l="1"/>
  <c r="D46" i="4"/>
  <c r="E46" i="4" s="1"/>
  <c r="K41" i="5"/>
  <c r="D46" i="1"/>
  <c r="E46" i="1" s="1"/>
  <c r="F30" i="1"/>
  <c r="B25" i="3"/>
  <c r="C26" i="3" s="1"/>
  <c r="B24" i="5"/>
  <c r="F31" i="4"/>
  <c r="K42" i="5" l="1"/>
  <c r="D47" i="1"/>
  <c r="E47" i="1" s="1"/>
  <c r="K42" i="3"/>
  <c r="D47" i="4"/>
  <c r="E47" i="4" s="1"/>
  <c r="F25" i="3"/>
  <c r="J25" i="3" s="1"/>
  <c r="D26" i="3"/>
  <c r="H32" i="4" s="1"/>
  <c r="B26" i="3"/>
  <c r="G32" i="4"/>
  <c r="D25" i="5"/>
  <c r="H31" i="1" s="1"/>
  <c r="C25" i="5"/>
  <c r="G31" i="1" s="1"/>
  <c r="F24" i="5"/>
  <c r="J24" i="5" s="1"/>
  <c r="K43" i="3" l="1"/>
  <c r="D48" i="4"/>
  <c r="E48" i="4" s="1"/>
  <c r="K43" i="5"/>
  <c r="D48" i="1"/>
  <c r="E48" i="1" s="1"/>
  <c r="F32" i="4"/>
  <c r="F31" i="1"/>
  <c r="B25" i="5"/>
  <c r="F26" i="3"/>
  <c r="J26" i="3" s="1"/>
  <c r="C27" i="3"/>
  <c r="D27" i="3"/>
  <c r="H33" i="4" s="1"/>
  <c r="K44" i="5" l="1"/>
  <c r="D49" i="1"/>
  <c r="E49" i="1" s="1"/>
  <c r="K44" i="3"/>
  <c r="D49" i="4"/>
  <c r="E49" i="4" s="1"/>
  <c r="B27" i="3"/>
  <c r="G33" i="4"/>
  <c r="F33" i="4" s="1"/>
  <c r="F25" i="5"/>
  <c r="J25" i="5" s="1"/>
  <c r="D26" i="5"/>
  <c r="H32" i="1" s="1"/>
  <c r="C26" i="5"/>
  <c r="G32" i="1" s="1"/>
  <c r="K45" i="3" l="1"/>
  <c r="D50" i="4"/>
  <c r="E50" i="4" s="1"/>
  <c r="K45" i="5"/>
  <c r="D50" i="1"/>
  <c r="E50" i="1" s="1"/>
  <c r="F32" i="1"/>
  <c r="B26" i="5"/>
  <c r="F27" i="3"/>
  <c r="J27" i="3" s="1"/>
  <c r="D28" i="3"/>
  <c r="H34" i="4" s="1"/>
  <c r="C28" i="3"/>
  <c r="G34" i="4" s="1"/>
  <c r="K46" i="5" l="1"/>
  <c r="D51" i="1"/>
  <c r="E51" i="1" s="1"/>
  <c r="K46" i="3"/>
  <c r="D51" i="4"/>
  <c r="E51" i="4" s="1"/>
  <c r="F34" i="4"/>
  <c r="B28" i="3"/>
  <c r="D27" i="5"/>
  <c r="H33" i="1" s="1"/>
  <c r="C27" i="5"/>
  <c r="G33" i="1" s="1"/>
  <c r="F33" i="1" s="1"/>
  <c r="F26" i="5"/>
  <c r="J26" i="5" s="1"/>
  <c r="K47" i="3" l="1"/>
  <c r="D52" i="4"/>
  <c r="E52" i="4" s="1"/>
  <c r="K47" i="5"/>
  <c r="D52" i="1"/>
  <c r="E52" i="1" s="1"/>
  <c r="B27" i="5"/>
  <c r="C29" i="3"/>
  <c r="G35" i="4" s="1"/>
  <c r="F28" i="3"/>
  <c r="J28" i="3" s="1"/>
  <c r="D29" i="3"/>
  <c r="H35" i="4" s="1"/>
  <c r="K48" i="5" l="1"/>
  <c r="D53" i="1"/>
  <c r="E53" i="1" s="1"/>
  <c r="K48" i="3"/>
  <c r="D53" i="4"/>
  <c r="E53" i="4" s="1"/>
  <c r="B29" i="3"/>
  <c r="D30" i="3" s="1"/>
  <c r="H36" i="4" s="1"/>
  <c r="F35" i="4"/>
  <c r="D28" i="5"/>
  <c r="H34" i="1" s="1"/>
  <c r="C28" i="5"/>
  <c r="G34" i="1" s="1"/>
  <c r="F27" i="5"/>
  <c r="J27" i="5" s="1"/>
  <c r="K49" i="3" l="1"/>
  <c r="D54" i="4"/>
  <c r="E54" i="4" s="1"/>
  <c r="K49" i="5"/>
  <c r="D54" i="1"/>
  <c r="E54" i="1" s="1"/>
  <c r="C30" i="3"/>
  <c r="G36" i="4" s="1"/>
  <c r="F36" i="4" s="1"/>
  <c r="F29" i="3"/>
  <c r="J29" i="3" s="1"/>
  <c r="B28" i="5"/>
  <c r="F28" i="5" s="1"/>
  <c r="J28" i="5" s="1"/>
  <c r="C29" i="5"/>
  <c r="G35" i="1" s="1"/>
  <c r="F34" i="1"/>
  <c r="K50" i="5" l="1"/>
  <c r="D55" i="1"/>
  <c r="E55" i="1" s="1"/>
  <c r="K50" i="3"/>
  <c r="D55" i="4"/>
  <c r="E55" i="4" s="1"/>
  <c r="B30" i="3"/>
  <c r="F30" i="3" s="1"/>
  <c r="J30" i="3" s="1"/>
  <c r="D29" i="5"/>
  <c r="H35" i="1" s="1"/>
  <c r="F35" i="1" s="1"/>
  <c r="B29" i="5"/>
  <c r="D30" i="5" s="1"/>
  <c r="H36" i="1" s="1"/>
  <c r="K51" i="3" l="1"/>
  <c r="D56" i="4"/>
  <c r="E56" i="4" s="1"/>
  <c r="K51" i="5"/>
  <c r="D56" i="1"/>
  <c r="E56" i="1" s="1"/>
  <c r="D31" i="3"/>
  <c r="H37" i="4" s="1"/>
  <c r="C31" i="3"/>
  <c r="G37" i="4" s="1"/>
  <c r="C30" i="5"/>
  <c r="G36" i="1" s="1"/>
  <c r="F36" i="1" s="1"/>
  <c r="F29" i="5"/>
  <c r="J29" i="5" s="1"/>
  <c r="K52" i="5" l="1"/>
  <c r="D57" i="1"/>
  <c r="E57" i="1" s="1"/>
  <c r="K52" i="3"/>
  <c r="D57" i="4"/>
  <c r="E57" i="4" s="1"/>
  <c r="F37" i="4"/>
  <c r="B31" i="3"/>
  <c r="D32" i="3" s="1"/>
  <c r="H38" i="4" s="1"/>
  <c r="B30" i="5"/>
  <c r="F30" i="5" s="1"/>
  <c r="J30" i="5" s="1"/>
  <c r="C32" i="3" l="1"/>
  <c r="B32" i="3" s="1"/>
  <c r="D33" i="3" s="1"/>
  <c r="H39" i="4" s="1"/>
  <c r="K53" i="3"/>
  <c r="D58" i="4"/>
  <c r="E58" i="4" s="1"/>
  <c r="K53" i="5"/>
  <c r="D58" i="1"/>
  <c r="E58" i="1" s="1"/>
  <c r="F31" i="3"/>
  <c r="J31" i="3" s="1"/>
  <c r="D31" i="5"/>
  <c r="H37" i="1" s="1"/>
  <c r="C31" i="5"/>
  <c r="G37" i="1" s="1"/>
  <c r="F37" i="1" s="1"/>
  <c r="G38" i="4" l="1"/>
  <c r="F38" i="4" s="1"/>
  <c r="F32" i="3"/>
  <c r="J32" i="3" s="1"/>
  <c r="C33" i="3"/>
  <c r="B33" i="3" s="1"/>
  <c r="K54" i="5"/>
  <c r="D59" i="1"/>
  <c r="E59" i="1" s="1"/>
  <c r="K54" i="3"/>
  <c r="D59" i="4"/>
  <c r="E59" i="4" s="1"/>
  <c r="B31" i="5"/>
  <c r="C32" i="5" s="1"/>
  <c r="G38" i="1" s="1"/>
  <c r="G39" i="4"/>
  <c r="F39" i="4" s="1"/>
  <c r="K55" i="3" l="1"/>
  <c r="D60" i="4"/>
  <c r="E60" i="4" s="1"/>
  <c r="K55" i="5"/>
  <c r="D60" i="1"/>
  <c r="E60" i="1" s="1"/>
  <c r="F31" i="5"/>
  <c r="J31" i="5" s="1"/>
  <c r="D32" i="5"/>
  <c r="H38" i="1" s="1"/>
  <c r="F38" i="1" s="1"/>
  <c r="B32" i="5"/>
  <c r="F33" i="3"/>
  <c r="J33" i="3" s="1"/>
  <c r="D34" i="3"/>
  <c r="H40" i="4" s="1"/>
  <c r="C34" i="3"/>
  <c r="G40" i="4" s="1"/>
  <c r="K56" i="5" l="1"/>
  <c r="D61" i="1"/>
  <c r="E61" i="1" s="1"/>
  <c r="K56" i="3"/>
  <c r="D61" i="4"/>
  <c r="E61" i="4" s="1"/>
  <c r="B34" i="3"/>
  <c r="D33" i="5"/>
  <c r="H39" i="1" s="1"/>
  <c r="C33" i="5"/>
  <c r="G39" i="1" s="1"/>
  <c r="F32" i="5"/>
  <c r="J32" i="5" s="1"/>
  <c r="F39" i="1" l="1"/>
  <c r="K57" i="3"/>
  <c r="D62" i="4"/>
  <c r="E62" i="4" s="1"/>
  <c r="K57" i="5"/>
  <c r="D62" i="1"/>
  <c r="E62" i="1" s="1"/>
  <c r="C35" i="3"/>
  <c r="G41" i="4" s="1"/>
  <c r="D35" i="3"/>
  <c r="H41" i="4" s="1"/>
  <c r="H34" i="3"/>
  <c r="F34" i="3"/>
  <c r="G34" i="3"/>
  <c r="B33" i="5"/>
  <c r="K58" i="5" l="1"/>
  <c r="D63" i="1"/>
  <c r="E63" i="1" s="1"/>
  <c r="K58" i="3"/>
  <c r="D63" i="4"/>
  <c r="E63" i="4" s="1"/>
  <c r="N40" i="4"/>
  <c r="F40" i="4" s="1"/>
  <c r="B35" i="3"/>
  <c r="D36" i="3" s="1"/>
  <c r="H42" i="4" s="1"/>
  <c r="F41" i="4"/>
  <c r="J34" i="3"/>
  <c r="C34" i="5"/>
  <c r="B34" i="5" s="1"/>
  <c r="F33" i="5"/>
  <c r="J33" i="5" s="1"/>
  <c r="D34" i="5"/>
  <c r="H40" i="1" s="1"/>
  <c r="K59" i="3" l="1"/>
  <c r="D64" i="4"/>
  <c r="E64" i="4" s="1"/>
  <c r="K59" i="5"/>
  <c r="D64" i="1"/>
  <c r="E64" i="1" s="1"/>
  <c r="C36" i="3"/>
  <c r="B36" i="3" s="1"/>
  <c r="F35" i="3"/>
  <c r="J35" i="3" s="1"/>
  <c r="D35" i="5"/>
  <c r="H41" i="1" s="1"/>
  <c r="F34" i="5"/>
  <c r="G34" i="5"/>
  <c r="H34" i="5"/>
  <c r="C35" i="5"/>
  <c r="G41" i="1" s="1"/>
  <c r="G40" i="1"/>
  <c r="K60" i="5" l="1"/>
  <c r="D65" i="1"/>
  <c r="E65" i="1" s="1"/>
  <c r="K60" i="3"/>
  <c r="D65" i="4"/>
  <c r="E65" i="4" s="1"/>
  <c r="G42" i="4"/>
  <c r="F42" i="4" s="1"/>
  <c r="B35" i="5"/>
  <c r="D36" i="5" s="1"/>
  <c r="H42" i="1" s="1"/>
  <c r="J34" i="5"/>
  <c r="N40" i="1"/>
  <c r="F40" i="1" s="1"/>
  <c r="F41" i="1"/>
  <c r="C37" i="3"/>
  <c r="F36" i="3"/>
  <c r="J36" i="3" s="1"/>
  <c r="D37" i="3"/>
  <c r="H43" i="4" s="1"/>
  <c r="K61" i="3" l="1"/>
  <c r="D66" i="4"/>
  <c r="E66" i="4" s="1"/>
  <c r="K61" i="5"/>
  <c r="D66" i="1"/>
  <c r="E66" i="1" s="1"/>
  <c r="F35" i="5"/>
  <c r="J35" i="5" s="1"/>
  <c r="C36" i="5"/>
  <c r="B36" i="5" s="1"/>
  <c r="B37" i="3"/>
  <c r="G43" i="4"/>
  <c r="F43" i="4" s="1"/>
  <c r="K62" i="5" l="1"/>
  <c r="D67" i="1"/>
  <c r="E67" i="1" s="1"/>
  <c r="K62" i="3"/>
  <c r="D67" i="4"/>
  <c r="E67" i="4" s="1"/>
  <c r="G42" i="1"/>
  <c r="F42" i="1" s="1"/>
  <c r="C38" i="3"/>
  <c r="G44" i="4" s="1"/>
  <c r="F37" i="3"/>
  <c r="J37" i="3" s="1"/>
  <c r="D38" i="3"/>
  <c r="H44" i="4" s="1"/>
  <c r="C37" i="5"/>
  <c r="F36" i="5"/>
  <c r="J36" i="5" s="1"/>
  <c r="D37" i="5"/>
  <c r="H43" i="1" s="1"/>
  <c r="K63" i="3" l="1"/>
  <c r="D68" i="4"/>
  <c r="E68" i="4" s="1"/>
  <c r="K63" i="5"/>
  <c r="D68" i="1"/>
  <c r="E68" i="1" s="1"/>
  <c r="B38" i="3"/>
  <c r="D39" i="3" s="1"/>
  <c r="B37" i="5"/>
  <c r="G43" i="1"/>
  <c r="F43" i="1" s="1"/>
  <c r="F44" i="4"/>
  <c r="K64" i="5" l="1"/>
  <c r="D69" i="1"/>
  <c r="E69" i="1" s="1"/>
  <c r="K64" i="3"/>
  <c r="D69" i="4"/>
  <c r="E69" i="4" s="1"/>
  <c r="F38" i="3"/>
  <c r="J38" i="3" s="1"/>
  <c r="C38" i="5"/>
  <c r="F37" i="5"/>
  <c r="J37" i="5" s="1"/>
  <c r="D38" i="5"/>
  <c r="H44" i="1" s="1"/>
  <c r="C39" i="3"/>
  <c r="H45" i="4"/>
  <c r="K65" i="3" l="1"/>
  <c r="D70" i="4"/>
  <c r="E70" i="4" s="1"/>
  <c r="K65" i="5"/>
  <c r="D70" i="1"/>
  <c r="E70" i="1" s="1"/>
  <c r="G45" i="4"/>
  <c r="F45" i="4" s="1"/>
  <c r="B39" i="3"/>
  <c r="B38" i="5"/>
  <c r="G44" i="1"/>
  <c r="F44" i="1" s="1"/>
  <c r="K66" i="5" l="1"/>
  <c r="D71" i="1"/>
  <c r="E71" i="1" s="1"/>
  <c r="K66" i="3"/>
  <c r="D71" i="4"/>
  <c r="E71" i="4" s="1"/>
  <c r="D39" i="5"/>
  <c r="H45" i="1" s="1"/>
  <c r="C39" i="5"/>
  <c r="F38" i="5"/>
  <c r="J38" i="5" s="1"/>
  <c r="C40" i="3"/>
  <c r="G46" i="4" s="1"/>
  <c r="F39" i="3"/>
  <c r="J39" i="3" s="1"/>
  <c r="D40" i="3"/>
  <c r="H46" i="4" s="1"/>
  <c r="K67" i="3" l="1"/>
  <c r="D72" i="4"/>
  <c r="E72" i="4" s="1"/>
  <c r="K67" i="5"/>
  <c r="D72" i="1"/>
  <c r="E72" i="1" s="1"/>
  <c r="B39" i="5"/>
  <c r="G45" i="1"/>
  <c r="F45" i="1" s="1"/>
  <c r="F46" i="4"/>
  <c r="B40" i="3"/>
  <c r="K68" i="5" l="1"/>
  <c r="D73" i="1"/>
  <c r="E73" i="1" s="1"/>
  <c r="K68" i="3"/>
  <c r="D73" i="4"/>
  <c r="E73" i="4" s="1"/>
  <c r="D41" i="3"/>
  <c r="H47" i="4" s="1"/>
  <c r="C41" i="3"/>
  <c r="G47" i="4" s="1"/>
  <c r="F40" i="3"/>
  <c r="J40" i="3" s="1"/>
  <c r="D40" i="5"/>
  <c r="H46" i="1" s="1"/>
  <c r="C40" i="5"/>
  <c r="F39" i="5"/>
  <c r="J39" i="5" s="1"/>
  <c r="K69" i="3" l="1"/>
  <c r="D74" i="4"/>
  <c r="E74" i="4" s="1"/>
  <c r="K69" i="5"/>
  <c r="D74" i="1"/>
  <c r="E74" i="1" s="1"/>
  <c r="F47" i="4"/>
  <c r="B40" i="5"/>
  <c r="G46" i="1"/>
  <c r="F46" i="1" s="1"/>
  <c r="B41" i="3"/>
  <c r="K70" i="5" l="1"/>
  <c r="D75" i="1"/>
  <c r="E75" i="1" s="1"/>
  <c r="K70" i="3"/>
  <c r="D75" i="4"/>
  <c r="E75" i="4" s="1"/>
  <c r="F41" i="3"/>
  <c r="J41" i="3" s="1"/>
  <c r="D42" i="3"/>
  <c r="F40" i="5"/>
  <c r="J40" i="5" s="1"/>
  <c r="C41" i="5"/>
  <c r="G47" i="1" s="1"/>
  <c r="D41" i="5"/>
  <c r="H47" i="1" s="1"/>
  <c r="K71" i="3" l="1"/>
  <c r="D76" i="4"/>
  <c r="E76" i="4" s="1"/>
  <c r="K71" i="5"/>
  <c r="D76" i="1"/>
  <c r="E76" i="1" s="1"/>
  <c r="F47" i="1"/>
  <c r="C42" i="3"/>
  <c r="H48" i="4"/>
  <c r="B41" i="5"/>
  <c r="K72" i="5" l="1"/>
  <c r="D77" i="1"/>
  <c r="E77" i="1" s="1"/>
  <c r="K72" i="3"/>
  <c r="D77" i="4"/>
  <c r="E77" i="4" s="1"/>
  <c r="D42" i="5"/>
  <c r="H48" i="1" s="1"/>
  <c r="F41" i="5"/>
  <c r="J41" i="5" s="1"/>
  <c r="C42" i="5"/>
  <c r="G48" i="4"/>
  <c r="F48" i="4" s="1"/>
  <c r="B42" i="3"/>
  <c r="K73" i="3" l="1"/>
  <c r="D78" i="4"/>
  <c r="E78" i="4" s="1"/>
  <c r="K73" i="5"/>
  <c r="D78" i="1"/>
  <c r="E78" i="1" s="1"/>
  <c r="B42" i="5"/>
  <c r="G48" i="1"/>
  <c r="F48" i="1" s="1"/>
  <c r="F42" i="3"/>
  <c r="J42" i="3" s="1"/>
  <c r="D43" i="3"/>
  <c r="H49" i="4" s="1"/>
  <c r="C43" i="3"/>
  <c r="G49" i="4" s="1"/>
  <c r="K74" i="5" l="1"/>
  <c r="D79" i="1"/>
  <c r="E79" i="1" s="1"/>
  <c r="K74" i="3"/>
  <c r="D79" i="4"/>
  <c r="E79" i="4" s="1"/>
  <c r="F49" i="4"/>
  <c r="B43" i="3"/>
  <c r="D43" i="5"/>
  <c r="H49" i="1" s="1"/>
  <c r="C43" i="5"/>
  <c r="F42" i="5"/>
  <c r="J42" i="5" s="1"/>
  <c r="K75" i="3" l="1"/>
  <c r="D80" i="4"/>
  <c r="E80" i="4" s="1"/>
  <c r="K75" i="5"/>
  <c r="D80" i="1"/>
  <c r="E80" i="1" s="1"/>
  <c r="B43" i="5"/>
  <c r="G49" i="1"/>
  <c r="F49" i="1" s="1"/>
  <c r="F43" i="3"/>
  <c r="J43" i="3" s="1"/>
  <c r="D44" i="3"/>
  <c r="H50" i="4" s="1"/>
  <c r="C44" i="3"/>
  <c r="K76" i="5" l="1"/>
  <c r="D81" i="1"/>
  <c r="E81" i="1" s="1"/>
  <c r="K76" i="3"/>
  <c r="D81" i="4"/>
  <c r="E81" i="4" s="1"/>
  <c r="B44" i="3"/>
  <c r="G50" i="4"/>
  <c r="F50" i="4" s="1"/>
  <c r="F43" i="5"/>
  <c r="J43" i="5" s="1"/>
  <c r="D44" i="5"/>
  <c r="H50" i="1" s="1"/>
  <c r="C44" i="5"/>
  <c r="K77" i="3" l="1"/>
  <c r="D82" i="4"/>
  <c r="E82" i="4" s="1"/>
  <c r="K77" i="5"/>
  <c r="D82" i="1"/>
  <c r="E82" i="1" s="1"/>
  <c r="B44" i="5"/>
  <c r="G50" i="1"/>
  <c r="F50" i="1" s="1"/>
  <c r="F44" i="3"/>
  <c r="J44" i="3" s="1"/>
  <c r="D45" i="3"/>
  <c r="K78" i="5" l="1"/>
  <c r="D83" i="1"/>
  <c r="E83" i="1" s="1"/>
  <c r="K78" i="3"/>
  <c r="D83" i="4"/>
  <c r="E83" i="4" s="1"/>
  <c r="C45" i="3"/>
  <c r="H51" i="4"/>
  <c r="C45" i="5"/>
  <c r="G51" i="1" s="1"/>
  <c r="F44" i="5"/>
  <c r="J44" i="5" s="1"/>
  <c r="D45" i="5"/>
  <c r="H51" i="1" s="1"/>
  <c r="K79" i="3" l="1"/>
  <c r="D84" i="4"/>
  <c r="E84" i="4" s="1"/>
  <c r="K79" i="5"/>
  <c r="D84" i="1"/>
  <c r="E84" i="1" s="1"/>
  <c r="F51" i="1"/>
  <c r="B45" i="5"/>
  <c r="G51" i="4"/>
  <c r="F51" i="4" s="1"/>
  <c r="B45" i="3"/>
  <c r="K80" i="5" l="1"/>
  <c r="D85" i="1"/>
  <c r="E85" i="1" s="1"/>
  <c r="K80" i="3"/>
  <c r="D85" i="4"/>
  <c r="E85" i="4" s="1"/>
  <c r="F45" i="3"/>
  <c r="J45" i="3" s="1"/>
  <c r="D46" i="3"/>
  <c r="H52" i="4" s="1"/>
  <c r="C46" i="3"/>
  <c r="F45" i="5"/>
  <c r="J45" i="5" s="1"/>
  <c r="C46" i="5"/>
  <c r="D46" i="5"/>
  <c r="H52" i="1" s="1"/>
  <c r="K81" i="3" l="1"/>
  <c r="D86" i="4"/>
  <c r="E86" i="4" s="1"/>
  <c r="K81" i="5"/>
  <c r="D86" i="1"/>
  <c r="E86" i="1" s="1"/>
  <c r="G52" i="4"/>
  <c r="B46" i="5"/>
  <c r="G52" i="1"/>
  <c r="B46" i="3"/>
  <c r="K82" i="5" l="1"/>
  <c r="D87" i="1"/>
  <c r="E87" i="1" s="1"/>
  <c r="K82" i="3"/>
  <c r="D87" i="4"/>
  <c r="E87" i="4" s="1"/>
  <c r="G46" i="3"/>
  <c r="C47" i="3"/>
  <c r="G53" i="4" s="1"/>
  <c r="F46" i="3"/>
  <c r="D47" i="3"/>
  <c r="H53" i="4" s="1"/>
  <c r="H46" i="3"/>
  <c r="H46" i="5"/>
  <c r="F46" i="5"/>
  <c r="C47" i="5"/>
  <c r="D47" i="5"/>
  <c r="H53" i="1" s="1"/>
  <c r="G46" i="5"/>
  <c r="N52" i="1" s="1"/>
  <c r="K83" i="3" l="1"/>
  <c r="D88" i="4"/>
  <c r="E88" i="4" s="1"/>
  <c r="K83" i="5"/>
  <c r="D88" i="1"/>
  <c r="E88" i="1" s="1"/>
  <c r="B47" i="3"/>
  <c r="F47" i="3" s="1"/>
  <c r="J47" i="3" s="1"/>
  <c r="C48" i="3"/>
  <c r="G54" i="4" s="1"/>
  <c r="J46" i="3"/>
  <c r="F52" i="1"/>
  <c r="F53" i="4"/>
  <c r="B47" i="5"/>
  <c r="G53" i="1"/>
  <c r="F53" i="1" s="1"/>
  <c r="J46" i="5"/>
  <c r="N52" i="4"/>
  <c r="D48" i="3" l="1"/>
  <c r="H54" i="4" s="1"/>
  <c r="F54" i="4" s="1"/>
  <c r="K84" i="5"/>
  <c r="D89" i="1"/>
  <c r="E89" i="1" s="1"/>
  <c r="K84" i="3"/>
  <c r="D89" i="4"/>
  <c r="E89" i="4" s="1"/>
  <c r="B48" i="3"/>
  <c r="D49" i="3" s="1"/>
  <c r="H55" i="4" s="1"/>
  <c r="C49" i="3"/>
  <c r="G55" i="4" s="1"/>
  <c r="D48" i="5"/>
  <c r="H54" i="1" s="1"/>
  <c r="F47" i="5"/>
  <c r="J47" i="5" s="1"/>
  <c r="C48" i="5"/>
  <c r="F52" i="4"/>
  <c r="K85" i="3" l="1"/>
  <c r="D90" i="4"/>
  <c r="E90" i="4" s="1"/>
  <c r="K85" i="5"/>
  <c r="D90" i="1"/>
  <c r="E90" i="1" s="1"/>
  <c r="F48" i="3"/>
  <c r="J48" i="3" s="1"/>
  <c r="B49" i="3"/>
  <c r="F49" i="3" s="1"/>
  <c r="J49" i="3" s="1"/>
  <c r="F55" i="4"/>
  <c r="C50" i="3"/>
  <c r="B48" i="5"/>
  <c r="G54" i="1"/>
  <c r="F54" i="1" s="1"/>
  <c r="K86" i="5" l="1"/>
  <c r="D91" i="1"/>
  <c r="E91" i="1" s="1"/>
  <c r="K86" i="3"/>
  <c r="D91" i="4"/>
  <c r="E91" i="4" s="1"/>
  <c r="D50" i="3"/>
  <c r="H56" i="4" s="1"/>
  <c r="B50" i="3"/>
  <c r="G56" i="4"/>
  <c r="D49" i="5"/>
  <c r="H55" i="1" s="1"/>
  <c r="C49" i="5"/>
  <c r="G55" i="1" s="1"/>
  <c r="F48" i="5"/>
  <c r="J48" i="5" s="1"/>
  <c r="F56" i="4" l="1"/>
  <c r="K87" i="3"/>
  <c r="D92" i="4"/>
  <c r="E92" i="4" s="1"/>
  <c r="K87" i="5"/>
  <c r="D92" i="1"/>
  <c r="E92" i="1" s="1"/>
  <c r="F55" i="1"/>
  <c r="B49" i="5"/>
  <c r="D51" i="3"/>
  <c r="H57" i="4" s="1"/>
  <c r="F50" i="3"/>
  <c r="J50" i="3" s="1"/>
  <c r="C51" i="3"/>
  <c r="G57" i="4" s="1"/>
  <c r="F57" i="4" s="1"/>
  <c r="K88" i="5" l="1"/>
  <c r="D93" i="1"/>
  <c r="E93" i="1" s="1"/>
  <c r="K88" i="3"/>
  <c r="D93" i="4"/>
  <c r="E93" i="4" s="1"/>
  <c r="B51" i="3"/>
  <c r="C50" i="5"/>
  <c r="F49" i="5"/>
  <c r="J49" i="5" s="1"/>
  <c r="D50" i="5"/>
  <c r="H56" i="1" s="1"/>
  <c r="K89" i="3" l="1"/>
  <c r="D94" i="4"/>
  <c r="E94" i="4" s="1"/>
  <c r="K89" i="5"/>
  <c r="D94" i="1"/>
  <c r="E94" i="1" s="1"/>
  <c r="B50" i="5"/>
  <c r="G56" i="1"/>
  <c r="F56" i="1" s="1"/>
  <c r="D52" i="3"/>
  <c r="H58" i="4" s="1"/>
  <c r="F51" i="3"/>
  <c r="J51" i="3" s="1"/>
  <c r="C52" i="3"/>
  <c r="G58" i="4" s="1"/>
  <c r="K90" i="5" l="1"/>
  <c r="D95" i="1"/>
  <c r="E95" i="1" s="1"/>
  <c r="K90" i="3"/>
  <c r="D95" i="4"/>
  <c r="E95" i="4" s="1"/>
  <c r="F58" i="4"/>
  <c r="B52" i="3"/>
  <c r="F50" i="5"/>
  <c r="J50" i="5" s="1"/>
  <c r="D51" i="5"/>
  <c r="H57" i="1" s="1"/>
  <c r="C51" i="5"/>
  <c r="K91" i="3" l="1"/>
  <c r="D96" i="4"/>
  <c r="E96" i="4" s="1"/>
  <c r="K91" i="5"/>
  <c r="D96" i="1"/>
  <c r="E96" i="1" s="1"/>
  <c r="B51" i="5"/>
  <c r="G57" i="1"/>
  <c r="F57" i="1" s="1"/>
  <c r="C53" i="3"/>
  <c r="G59" i="4" s="1"/>
  <c r="F52" i="3"/>
  <c r="J52" i="3" s="1"/>
  <c r="D53" i="3"/>
  <c r="H59" i="4" s="1"/>
  <c r="K92" i="5" l="1"/>
  <c r="D97" i="1"/>
  <c r="E97" i="1" s="1"/>
  <c r="K92" i="3"/>
  <c r="D97" i="4"/>
  <c r="E97" i="4" s="1"/>
  <c r="B53" i="3"/>
  <c r="D54" i="3" s="1"/>
  <c r="H60" i="4" s="1"/>
  <c r="F59" i="4"/>
  <c r="C54" i="3"/>
  <c r="G60" i="4" s="1"/>
  <c r="D52" i="5"/>
  <c r="H58" i="1" s="1"/>
  <c r="C52" i="5"/>
  <c r="F51" i="5"/>
  <c r="J51" i="5" s="1"/>
  <c r="K93" i="3" l="1"/>
  <c r="D98" i="4"/>
  <c r="E98" i="4" s="1"/>
  <c r="K93" i="5"/>
  <c r="D98" i="1"/>
  <c r="E98" i="1" s="1"/>
  <c r="F53" i="3"/>
  <c r="J53" i="3" s="1"/>
  <c r="F60" i="4"/>
  <c r="B54" i="3"/>
  <c r="B52" i="5"/>
  <c r="G58" i="1"/>
  <c r="F58" i="1" s="1"/>
  <c r="K94" i="5" l="1"/>
  <c r="D99" i="1"/>
  <c r="E99" i="1" s="1"/>
  <c r="K94" i="3"/>
  <c r="D99" i="4"/>
  <c r="E99" i="4" s="1"/>
  <c r="D53" i="5"/>
  <c r="H59" i="1" s="1"/>
  <c r="C53" i="5"/>
  <c r="G59" i="1" s="1"/>
  <c r="F52" i="5"/>
  <c r="J52" i="5" s="1"/>
  <c r="C55" i="3"/>
  <c r="G61" i="4" s="1"/>
  <c r="F54" i="3"/>
  <c r="J54" i="3" s="1"/>
  <c r="D55" i="3"/>
  <c r="H61" i="4" s="1"/>
  <c r="K95" i="3" l="1"/>
  <c r="D100" i="4"/>
  <c r="E100" i="4" s="1"/>
  <c r="K95" i="5"/>
  <c r="D100" i="1"/>
  <c r="E100" i="1" s="1"/>
  <c r="F59" i="1"/>
  <c r="F61" i="4"/>
  <c r="B53" i="5"/>
  <c r="B55" i="3"/>
  <c r="K96" i="5" l="1"/>
  <c r="D101" i="1"/>
  <c r="E101" i="1" s="1"/>
  <c r="K96" i="3"/>
  <c r="D101" i="4"/>
  <c r="E101" i="4" s="1"/>
  <c r="D56" i="3"/>
  <c r="H62" i="4" s="1"/>
  <c r="F55" i="3"/>
  <c r="J55" i="3" s="1"/>
  <c r="C56" i="3"/>
  <c r="G62" i="4" s="1"/>
  <c r="F53" i="5"/>
  <c r="J53" i="5" s="1"/>
  <c r="D54" i="5"/>
  <c r="H60" i="1" s="1"/>
  <c r="C54" i="5"/>
  <c r="G60" i="1" s="1"/>
  <c r="K97" i="3" l="1"/>
  <c r="D102" i="4"/>
  <c r="E102" i="4" s="1"/>
  <c r="K97" i="5"/>
  <c r="D102" i="1"/>
  <c r="E102" i="1" s="1"/>
  <c r="F62" i="4"/>
  <c r="B56" i="3"/>
  <c r="B54" i="5"/>
  <c r="F60" i="1"/>
  <c r="K98" i="5" l="1"/>
  <c r="D103" i="1"/>
  <c r="E103" i="1" s="1"/>
  <c r="K98" i="3"/>
  <c r="D103" i="4"/>
  <c r="E103" i="4" s="1"/>
  <c r="D55" i="5"/>
  <c r="H61" i="1" s="1"/>
  <c r="C55" i="5"/>
  <c r="G61" i="1" s="1"/>
  <c r="F54" i="5"/>
  <c r="J54" i="5" s="1"/>
  <c r="D57" i="3"/>
  <c r="H63" i="4" s="1"/>
  <c r="F56" i="3"/>
  <c r="J56" i="3" s="1"/>
  <c r="C57" i="3"/>
  <c r="G63" i="4" s="1"/>
  <c r="K99" i="3" l="1"/>
  <c r="D104" i="4"/>
  <c r="E104" i="4" s="1"/>
  <c r="K99" i="5"/>
  <c r="D104" i="1"/>
  <c r="E104" i="1" s="1"/>
  <c r="B55" i="5"/>
  <c r="C56" i="5" s="1"/>
  <c r="F61" i="1"/>
  <c r="B57" i="3"/>
  <c r="D58" i="3" s="1"/>
  <c r="H64" i="4" s="1"/>
  <c r="F63" i="4"/>
  <c r="K100" i="5" l="1"/>
  <c r="D105" i="1"/>
  <c r="E105" i="1" s="1"/>
  <c r="K100" i="3"/>
  <c r="D105" i="4"/>
  <c r="E105" i="4" s="1"/>
  <c r="D56" i="5"/>
  <c r="H62" i="1" s="1"/>
  <c r="C58" i="3"/>
  <c r="G64" i="4" s="1"/>
  <c r="F57" i="3"/>
  <c r="J57" i="3" s="1"/>
  <c r="F55" i="5"/>
  <c r="J55" i="5" s="1"/>
  <c r="B56" i="5"/>
  <c r="G62" i="1"/>
  <c r="K101" i="3" l="1"/>
  <c r="D106" i="4"/>
  <c r="E106" i="4" s="1"/>
  <c r="K101" i="5"/>
  <c r="D106" i="1"/>
  <c r="E106" i="1" s="1"/>
  <c r="F62" i="1"/>
  <c r="B58" i="3"/>
  <c r="G58" i="3" s="1"/>
  <c r="C57" i="5"/>
  <c r="G63" i="1" s="1"/>
  <c r="D57" i="5"/>
  <c r="H63" i="1" s="1"/>
  <c r="F56" i="5"/>
  <c r="J56" i="5" s="1"/>
  <c r="C59" i="3" l="1"/>
  <c r="G65" i="4" s="1"/>
  <c r="K102" i="5"/>
  <c r="D107" i="1"/>
  <c r="E107" i="1" s="1"/>
  <c r="K102" i="3"/>
  <c r="D107" i="4"/>
  <c r="E107" i="4" s="1"/>
  <c r="H58" i="3"/>
  <c r="F58" i="3"/>
  <c r="D59" i="3"/>
  <c r="H65" i="4" s="1"/>
  <c r="F63" i="1"/>
  <c r="B57" i="5"/>
  <c r="F57" i="5" s="1"/>
  <c r="J57" i="5" s="1"/>
  <c r="F65" i="4" l="1"/>
  <c r="B59" i="3"/>
  <c r="K103" i="3"/>
  <c r="D108" i="4"/>
  <c r="E108" i="4" s="1"/>
  <c r="K103" i="5"/>
  <c r="D108" i="1"/>
  <c r="E108" i="1" s="1"/>
  <c r="J58" i="3"/>
  <c r="N64" i="4"/>
  <c r="F64" i="4" s="1"/>
  <c r="C58" i="5"/>
  <c r="B58" i="5" s="1"/>
  <c r="H58" i="5" s="1"/>
  <c r="D58" i="5"/>
  <c r="H64" i="1" s="1"/>
  <c r="F59" i="3"/>
  <c r="J59" i="3" s="1"/>
  <c r="D60" i="3"/>
  <c r="H66" i="4" s="1"/>
  <c r="C60" i="3"/>
  <c r="G66" i="4" s="1"/>
  <c r="K104" i="5" l="1"/>
  <c r="D109" i="1"/>
  <c r="E109" i="1" s="1"/>
  <c r="K104" i="3"/>
  <c r="D109" i="4"/>
  <c r="E109" i="4" s="1"/>
  <c r="C59" i="5"/>
  <c r="G65" i="1" s="1"/>
  <c r="G58" i="5"/>
  <c r="N64" i="1" s="1"/>
  <c r="F58" i="5"/>
  <c r="G64" i="1"/>
  <c r="D59" i="5"/>
  <c r="H65" i="1" s="1"/>
  <c r="B60" i="3"/>
  <c r="F66" i="4"/>
  <c r="F65" i="1" l="1"/>
  <c r="K105" i="3"/>
  <c r="D110" i="4"/>
  <c r="E110" i="4" s="1"/>
  <c r="K105" i="5"/>
  <c r="D110" i="1"/>
  <c r="E110" i="1" s="1"/>
  <c r="B59" i="5"/>
  <c r="F64" i="1"/>
  <c r="J58" i="5"/>
  <c r="C61" i="3"/>
  <c r="F60" i="3"/>
  <c r="J60" i="3" s="1"/>
  <c r="D61" i="3"/>
  <c r="H67" i="4" s="1"/>
  <c r="C60" i="5"/>
  <c r="F59" i="5"/>
  <c r="J59" i="5" s="1"/>
  <c r="D60" i="5"/>
  <c r="H66" i="1" s="1"/>
  <c r="K106" i="5" l="1"/>
  <c r="D111" i="1"/>
  <c r="E111" i="1" s="1"/>
  <c r="K106" i="3"/>
  <c r="D111" i="4"/>
  <c r="E111" i="4" s="1"/>
  <c r="B60" i="5"/>
  <c r="G66" i="1"/>
  <c r="F66" i="1" s="1"/>
  <c r="B61" i="3"/>
  <c r="G67" i="4"/>
  <c r="F67" i="4" s="1"/>
  <c r="K107" i="3" l="1"/>
  <c r="D112" i="4"/>
  <c r="E112" i="4" s="1"/>
  <c r="K107" i="5"/>
  <c r="D112" i="1"/>
  <c r="E112" i="1" s="1"/>
  <c r="C62" i="3"/>
  <c r="G68" i="4" s="1"/>
  <c r="F61" i="3"/>
  <c r="J61" i="3" s="1"/>
  <c r="D62" i="3"/>
  <c r="H68" i="4" s="1"/>
  <c r="D61" i="5"/>
  <c r="H67" i="1" s="1"/>
  <c r="C61" i="5"/>
  <c r="G67" i="1" s="1"/>
  <c r="F60" i="5"/>
  <c r="J60" i="5" s="1"/>
  <c r="K108" i="5" l="1"/>
  <c r="D113" i="1"/>
  <c r="E113" i="1" s="1"/>
  <c r="K108" i="3"/>
  <c r="D113" i="4"/>
  <c r="E113" i="4" s="1"/>
  <c r="B62" i="3"/>
  <c r="D63" i="3" s="1"/>
  <c r="H69" i="4" s="1"/>
  <c r="F67" i="1"/>
  <c r="B61" i="5"/>
  <c r="F68" i="4"/>
  <c r="K109" i="3" l="1"/>
  <c r="D114" i="4"/>
  <c r="E114" i="4" s="1"/>
  <c r="K109" i="5"/>
  <c r="D114" i="1"/>
  <c r="E114" i="1" s="1"/>
  <c r="C63" i="3"/>
  <c r="G69" i="4" s="1"/>
  <c r="F69" i="4" s="1"/>
  <c r="F62" i="3"/>
  <c r="J62" i="3" s="1"/>
  <c r="C62" i="5"/>
  <c r="G68" i="1" s="1"/>
  <c r="D62" i="5"/>
  <c r="H68" i="1" s="1"/>
  <c r="F61" i="5"/>
  <c r="J61" i="5" s="1"/>
  <c r="K110" i="5" l="1"/>
  <c r="D115" i="1"/>
  <c r="E115" i="1" s="1"/>
  <c r="K110" i="3"/>
  <c r="D115" i="4"/>
  <c r="E115" i="4" s="1"/>
  <c r="B63" i="3"/>
  <c r="D64" i="3" s="1"/>
  <c r="H70" i="4" s="1"/>
  <c r="F68" i="1"/>
  <c r="B62" i="5"/>
  <c r="D63" i="5" s="1"/>
  <c r="H69" i="1" s="1"/>
  <c r="C64" i="3" l="1"/>
  <c r="G70" i="4" s="1"/>
  <c r="K111" i="3"/>
  <c r="D116" i="4"/>
  <c r="E116" i="4" s="1"/>
  <c r="K111" i="5"/>
  <c r="D116" i="1"/>
  <c r="E116" i="1" s="1"/>
  <c r="F63" i="3"/>
  <c r="J63" i="3" s="1"/>
  <c r="C63" i="5"/>
  <c r="G69" i="1" s="1"/>
  <c r="F69" i="1" s="1"/>
  <c r="F62" i="5"/>
  <c r="J62" i="5" s="1"/>
  <c r="F70" i="4"/>
  <c r="B64" i="3" l="1"/>
  <c r="F64" i="3" s="1"/>
  <c r="J64" i="3" s="1"/>
  <c r="K112" i="5"/>
  <c r="D117" i="1"/>
  <c r="E117" i="1" s="1"/>
  <c r="K112" i="3"/>
  <c r="D117" i="4"/>
  <c r="E117" i="4" s="1"/>
  <c r="B63" i="5"/>
  <c r="D64" i="5" s="1"/>
  <c r="H70" i="1" s="1"/>
  <c r="C65" i="3"/>
  <c r="D65" i="3"/>
  <c r="H71" i="4" s="1"/>
  <c r="K113" i="3" l="1"/>
  <c r="D118" i="4"/>
  <c r="E118" i="4" s="1"/>
  <c r="K113" i="5"/>
  <c r="D118" i="1"/>
  <c r="E118" i="1" s="1"/>
  <c r="C64" i="5"/>
  <c r="G70" i="1" s="1"/>
  <c r="F70" i="1" s="1"/>
  <c r="F63" i="5"/>
  <c r="J63" i="5" s="1"/>
  <c r="B65" i="3"/>
  <c r="G71" i="4"/>
  <c r="F71" i="4" s="1"/>
  <c r="K114" i="5" l="1"/>
  <c r="D119" i="1"/>
  <c r="E119" i="1" s="1"/>
  <c r="K114" i="3"/>
  <c r="D119" i="4"/>
  <c r="E119" i="4" s="1"/>
  <c r="B64" i="5"/>
  <c r="F64" i="5" s="1"/>
  <c r="J64" i="5" s="1"/>
  <c r="C66" i="3"/>
  <c r="G72" i="4" s="1"/>
  <c r="F65" i="3"/>
  <c r="J65" i="3" s="1"/>
  <c r="D66" i="3"/>
  <c r="H72" i="4" s="1"/>
  <c r="K115" i="3" l="1"/>
  <c r="D120" i="4"/>
  <c r="E120" i="4" s="1"/>
  <c r="K115" i="5"/>
  <c r="D120" i="1"/>
  <c r="E120" i="1" s="1"/>
  <c r="C65" i="5"/>
  <c r="B65" i="5" s="1"/>
  <c r="D65" i="5"/>
  <c r="H71" i="1" s="1"/>
  <c r="F72" i="4"/>
  <c r="B66" i="3"/>
  <c r="K116" i="5" l="1"/>
  <c r="D121" i="1"/>
  <c r="E121" i="1" s="1"/>
  <c r="K116" i="3"/>
  <c r="D121" i="4"/>
  <c r="E121" i="4" s="1"/>
  <c r="G71" i="1"/>
  <c r="F71" i="1" s="1"/>
  <c r="C67" i="3"/>
  <c r="F66" i="3"/>
  <c r="J66" i="3" s="1"/>
  <c r="D67" i="3"/>
  <c r="H73" i="4" s="1"/>
  <c r="D66" i="5"/>
  <c r="H72" i="1" s="1"/>
  <c r="F65" i="5"/>
  <c r="J65" i="5" s="1"/>
  <c r="C66" i="5"/>
  <c r="G72" i="1" s="1"/>
  <c r="K117" i="3" l="1"/>
  <c r="D122" i="4"/>
  <c r="E122" i="4" s="1"/>
  <c r="K117" i="5"/>
  <c r="D122" i="1"/>
  <c r="E122" i="1" s="1"/>
  <c r="F72" i="1"/>
  <c r="B66" i="5"/>
  <c r="B67" i="3"/>
  <c r="G73" i="4"/>
  <c r="F73" i="4" s="1"/>
  <c r="K118" i="5" l="1"/>
  <c r="D123" i="1"/>
  <c r="E123" i="1" s="1"/>
  <c r="K118" i="3"/>
  <c r="D123" i="4"/>
  <c r="E123" i="4" s="1"/>
  <c r="F67" i="3"/>
  <c r="J67" i="3" s="1"/>
  <c r="C68" i="3"/>
  <c r="D68" i="3"/>
  <c r="H74" i="4" s="1"/>
  <c r="D67" i="5"/>
  <c r="H73" i="1" s="1"/>
  <c r="F66" i="5"/>
  <c r="J66" i="5" s="1"/>
  <c r="C67" i="5"/>
  <c r="G73" i="1" s="1"/>
  <c r="K119" i="3" l="1"/>
  <c r="D124" i="4"/>
  <c r="E124" i="4" s="1"/>
  <c r="K119" i="5"/>
  <c r="D124" i="1"/>
  <c r="E124" i="1" s="1"/>
  <c r="F73" i="1"/>
  <c r="B68" i="3"/>
  <c r="G74" i="4"/>
  <c r="F74" i="4" s="1"/>
  <c r="B67" i="5"/>
  <c r="K120" i="5" l="1"/>
  <c r="D125" i="1"/>
  <c r="E125" i="1" s="1"/>
  <c r="K120" i="3"/>
  <c r="D125" i="4"/>
  <c r="E125" i="4" s="1"/>
  <c r="D68" i="5"/>
  <c r="H74" i="1" s="1"/>
  <c r="F67" i="5"/>
  <c r="J67" i="5" s="1"/>
  <c r="C68" i="5"/>
  <c r="G74" i="1" s="1"/>
  <c r="F74" i="1" s="1"/>
  <c r="C69" i="3"/>
  <c r="G75" i="4" s="1"/>
  <c r="F68" i="3"/>
  <c r="J68" i="3" s="1"/>
  <c r="D69" i="3"/>
  <c r="H75" i="4" s="1"/>
  <c r="K121" i="3" l="1"/>
  <c r="D126" i="4"/>
  <c r="E126" i="4" s="1"/>
  <c r="K121" i="5"/>
  <c r="D126" i="1"/>
  <c r="E126" i="1" s="1"/>
  <c r="F75" i="4"/>
  <c r="B68" i="5"/>
  <c r="D69" i="5" s="1"/>
  <c r="H75" i="1" s="1"/>
  <c r="B69" i="3"/>
  <c r="C69" i="5" l="1"/>
  <c r="G75" i="1" s="1"/>
  <c r="F75" i="1" s="1"/>
  <c r="K122" i="5"/>
  <c r="D127" i="1"/>
  <c r="E127" i="1" s="1"/>
  <c r="K122" i="3"/>
  <c r="D127" i="4"/>
  <c r="E127" i="4" s="1"/>
  <c r="F68" i="5"/>
  <c r="J68" i="5" s="1"/>
  <c r="C70" i="3"/>
  <c r="F69" i="3"/>
  <c r="J69" i="3" s="1"/>
  <c r="D70" i="3"/>
  <c r="H76" i="4" s="1"/>
  <c r="B69" i="5" l="1"/>
  <c r="C70" i="5" s="1"/>
  <c r="G76" i="1" s="1"/>
  <c r="K123" i="3"/>
  <c r="D128" i="4"/>
  <c r="E128" i="4" s="1"/>
  <c r="K123" i="5"/>
  <c r="D128" i="1"/>
  <c r="E128" i="1" s="1"/>
  <c r="B70" i="3"/>
  <c r="G76" i="4"/>
  <c r="B70" i="5" l="1"/>
  <c r="F70" i="5" s="1"/>
  <c r="F69" i="5"/>
  <c r="J69" i="5" s="1"/>
  <c r="D70" i="5"/>
  <c r="H76" i="1" s="1"/>
  <c r="K124" i="5"/>
  <c r="D129" i="1"/>
  <c r="E129" i="1" s="1"/>
  <c r="K124" i="3"/>
  <c r="D129" i="4"/>
  <c r="E129" i="4" s="1"/>
  <c r="H70" i="3"/>
  <c r="D71" i="3"/>
  <c r="G70" i="3"/>
  <c r="F70" i="3"/>
  <c r="G70" i="5"/>
  <c r="C71" i="5"/>
  <c r="G77" i="1" s="1"/>
  <c r="H70" i="5" l="1"/>
  <c r="N76" i="1" s="1"/>
  <c r="F76" i="1" s="1"/>
  <c r="D71" i="5"/>
  <c r="H77" i="1" s="1"/>
  <c r="K125" i="3"/>
  <c r="D130" i="4"/>
  <c r="E130" i="4" s="1"/>
  <c r="K125" i="5"/>
  <c r="D130" i="1"/>
  <c r="E130" i="1" s="1"/>
  <c r="N76" i="4"/>
  <c r="J70" i="3"/>
  <c r="B71" i="5"/>
  <c r="D72" i="5" s="1"/>
  <c r="H78" i="1" s="1"/>
  <c r="F77" i="1"/>
  <c r="J70" i="5"/>
  <c r="C71" i="3"/>
  <c r="H77" i="4"/>
  <c r="F76" i="4"/>
  <c r="K126" i="5" l="1"/>
  <c r="D131" i="1"/>
  <c r="E131" i="1" s="1"/>
  <c r="K126" i="3"/>
  <c r="D131" i="4"/>
  <c r="E131" i="4" s="1"/>
  <c r="C72" i="5"/>
  <c r="G78" i="1" s="1"/>
  <c r="F78" i="1" s="1"/>
  <c r="F71" i="5"/>
  <c r="J71" i="5" s="1"/>
  <c r="B71" i="3"/>
  <c r="G77" i="4"/>
  <c r="F77" i="4" s="1"/>
  <c r="K127" i="3" l="1"/>
  <c r="D132" i="4"/>
  <c r="E132" i="4" s="1"/>
  <c r="K127" i="5"/>
  <c r="D132" i="1"/>
  <c r="E132" i="1" s="1"/>
  <c r="B72" i="5"/>
  <c r="D73" i="5" s="1"/>
  <c r="H79" i="1" s="1"/>
  <c r="F71" i="3"/>
  <c r="J71" i="3" s="1"/>
  <c r="D72" i="3"/>
  <c r="H78" i="4" s="1"/>
  <c r="C72" i="3"/>
  <c r="G78" i="4" s="1"/>
  <c r="K128" i="5" l="1"/>
  <c r="D133" i="1"/>
  <c r="E133" i="1" s="1"/>
  <c r="K128" i="3"/>
  <c r="D133" i="4"/>
  <c r="E133" i="4" s="1"/>
  <c r="F72" i="5"/>
  <c r="J72" i="5" s="1"/>
  <c r="C73" i="5"/>
  <c r="G79" i="1" s="1"/>
  <c r="F79" i="1" s="1"/>
  <c r="B72" i="3"/>
  <c r="F78" i="4"/>
  <c r="K129" i="3" l="1"/>
  <c r="D134" i="4"/>
  <c r="E134" i="4" s="1"/>
  <c r="K129" i="5"/>
  <c r="D134" i="1"/>
  <c r="E134" i="1" s="1"/>
  <c r="B73" i="5"/>
  <c r="F73" i="5" s="1"/>
  <c r="J73" i="5" s="1"/>
  <c r="F72" i="3"/>
  <c r="J72" i="3" s="1"/>
  <c r="D73" i="3"/>
  <c r="H79" i="4" s="1"/>
  <c r="C73" i="3"/>
  <c r="K130" i="5" l="1"/>
  <c r="D135" i="1"/>
  <c r="E135" i="1" s="1"/>
  <c r="K130" i="3"/>
  <c r="D135" i="4"/>
  <c r="E135" i="4" s="1"/>
  <c r="D74" i="5"/>
  <c r="H80" i="1" s="1"/>
  <c r="C74" i="5"/>
  <c r="B74" i="5" s="1"/>
  <c r="D75" i="5" s="1"/>
  <c r="H81" i="1" s="1"/>
  <c r="B73" i="3"/>
  <c r="G79" i="4"/>
  <c r="F79" i="4" s="1"/>
  <c r="K131" i="3" l="1"/>
  <c r="D136" i="4"/>
  <c r="E136" i="4" s="1"/>
  <c r="K131" i="5"/>
  <c r="D136" i="1"/>
  <c r="E136" i="1" s="1"/>
  <c r="C75" i="5"/>
  <c r="B75" i="5" s="1"/>
  <c r="F74" i="5"/>
  <c r="J74" i="5" s="1"/>
  <c r="G80" i="1"/>
  <c r="F80" i="1" s="1"/>
  <c r="F73" i="3"/>
  <c r="J73" i="3" s="1"/>
  <c r="D74" i="3"/>
  <c r="H80" i="4" s="1"/>
  <c r="C74" i="3"/>
  <c r="K132" i="5" l="1"/>
  <c r="D137" i="1"/>
  <c r="E137" i="1" s="1"/>
  <c r="K132" i="3"/>
  <c r="D137" i="4"/>
  <c r="E137" i="4" s="1"/>
  <c r="G81" i="1"/>
  <c r="F81" i="1" s="1"/>
  <c r="C76" i="5"/>
  <c r="F75" i="5"/>
  <c r="J75" i="5" s="1"/>
  <c r="D76" i="5"/>
  <c r="H82" i="1" s="1"/>
  <c r="B74" i="3"/>
  <c r="G80" i="4"/>
  <c r="F80" i="4" s="1"/>
  <c r="K133" i="3" l="1"/>
  <c r="D138" i="4"/>
  <c r="E138" i="4" s="1"/>
  <c r="K133" i="5"/>
  <c r="D138" i="1"/>
  <c r="E138" i="1" s="1"/>
  <c r="D75" i="3"/>
  <c r="H81" i="4" s="1"/>
  <c r="F74" i="3"/>
  <c r="J74" i="3" s="1"/>
  <c r="C75" i="3"/>
  <c r="B76" i="5"/>
  <c r="G82" i="1"/>
  <c r="F82" i="1" s="1"/>
  <c r="K134" i="5" l="1"/>
  <c r="D139" i="1"/>
  <c r="E139" i="1" s="1"/>
  <c r="K134" i="3"/>
  <c r="D139" i="4"/>
  <c r="E139" i="4" s="1"/>
  <c r="C77" i="5"/>
  <c r="F76" i="5"/>
  <c r="J76" i="5" s="1"/>
  <c r="D77" i="5"/>
  <c r="H83" i="1" s="1"/>
  <c r="B75" i="3"/>
  <c r="G81" i="4"/>
  <c r="F81" i="4" s="1"/>
  <c r="K135" i="3" l="1"/>
  <c r="D140" i="4"/>
  <c r="E140" i="4" s="1"/>
  <c r="K135" i="5"/>
  <c r="D140" i="1"/>
  <c r="E140" i="1" s="1"/>
  <c r="F75" i="3"/>
  <c r="J75" i="3" s="1"/>
  <c r="D76" i="3"/>
  <c r="H82" i="4" s="1"/>
  <c r="C76" i="3"/>
  <c r="B77" i="5"/>
  <c r="G83" i="1"/>
  <c r="F83" i="1" s="1"/>
  <c r="K136" i="5" l="1"/>
  <c r="D141" i="1"/>
  <c r="E141" i="1" s="1"/>
  <c r="K136" i="3"/>
  <c r="D141" i="4"/>
  <c r="E141" i="4" s="1"/>
  <c r="F77" i="5"/>
  <c r="J77" i="5" s="1"/>
  <c r="D78" i="5"/>
  <c r="H84" i="1" s="1"/>
  <c r="C78" i="5"/>
  <c r="B76" i="3"/>
  <c r="G82" i="4"/>
  <c r="F82" i="4" s="1"/>
  <c r="K137" i="3" l="1"/>
  <c r="D142" i="4"/>
  <c r="E142" i="4" s="1"/>
  <c r="K137" i="5"/>
  <c r="D142" i="1"/>
  <c r="E142" i="1" s="1"/>
  <c r="F76" i="3"/>
  <c r="J76" i="3" s="1"/>
  <c r="D77" i="3"/>
  <c r="H83" i="4" s="1"/>
  <c r="C77" i="3"/>
  <c r="G83" i="4" s="1"/>
  <c r="B78" i="5"/>
  <c r="G84" i="1"/>
  <c r="F84" i="1" s="1"/>
  <c r="F83" i="4" l="1"/>
  <c r="K138" i="5"/>
  <c r="D143" i="1"/>
  <c r="E143" i="1" s="1"/>
  <c r="K138" i="3"/>
  <c r="D143" i="4"/>
  <c r="E143" i="4" s="1"/>
  <c r="F78" i="5"/>
  <c r="J78" i="5" s="1"/>
  <c r="D79" i="5"/>
  <c r="H85" i="1" s="1"/>
  <c r="C79" i="5"/>
  <c r="G85" i="1" s="1"/>
  <c r="F85" i="1" s="1"/>
  <c r="B77" i="3"/>
  <c r="K139" i="3" l="1"/>
  <c r="D144" i="4"/>
  <c r="E144" i="4" s="1"/>
  <c r="K139" i="5"/>
  <c r="D144" i="1"/>
  <c r="E144" i="1" s="1"/>
  <c r="B79" i="5"/>
  <c r="F77" i="3"/>
  <c r="J77" i="3" s="1"/>
  <c r="D78" i="3"/>
  <c r="H84" i="4" s="1"/>
  <c r="C78" i="3"/>
  <c r="K140" i="5" l="1"/>
  <c r="D145" i="1"/>
  <c r="E145" i="1" s="1"/>
  <c r="K140" i="3"/>
  <c r="D145" i="4"/>
  <c r="E145" i="4" s="1"/>
  <c r="B78" i="3"/>
  <c r="G84" i="4"/>
  <c r="F84" i="4" s="1"/>
  <c r="D80" i="5"/>
  <c r="H86" i="1" s="1"/>
  <c r="C80" i="5"/>
  <c r="F79" i="5"/>
  <c r="J79" i="5" s="1"/>
  <c r="K141" i="3" l="1"/>
  <c r="D146" i="4"/>
  <c r="E146" i="4" s="1"/>
  <c r="K141" i="5"/>
  <c r="D146" i="1"/>
  <c r="E146" i="1" s="1"/>
  <c r="B80" i="5"/>
  <c r="G86" i="1"/>
  <c r="F86" i="1" s="1"/>
  <c r="C79" i="3"/>
  <c r="F78" i="3"/>
  <c r="J78" i="3" s="1"/>
  <c r="D79" i="3"/>
  <c r="H85" i="4" s="1"/>
  <c r="K142" i="5" l="1"/>
  <c r="D147" i="1"/>
  <c r="E147" i="1" s="1"/>
  <c r="K142" i="3"/>
  <c r="D147" i="4"/>
  <c r="E147" i="4" s="1"/>
  <c r="B79" i="3"/>
  <c r="G85" i="4"/>
  <c r="F85" i="4" s="1"/>
  <c r="F80" i="5"/>
  <c r="J80" i="5" s="1"/>
  <c r="D81" i="5"/>
  <c r="H87" i="1" s="1"/>
  <c r="C81" i="5"/>
  <c r="G87" i="1" s="1"/>
  <c r="K143" i="3" l="1"/>
  <c r="D148" i="4"/>
  <c r="E148" i="4" s="1"/>
  <c r="K143" i="5"/>
  <c r="D148" i="1"/>
  <c r="E148" i="1" s="1"/>
  <c r="F87" i="1"/>
  <c r="B81" i="5"/>
  <c r="C80" i="3"/>
  <c r="D80" i="3"/>
  <c r="H86" i="4" s="1"/>
  <c r="F79" i="3"/>
  <c r="J79" i="3" s="1"/>
  <c r="K144" i="5" l="1"/>
  <c r="D149" i="1"/>
  <c r="E149" i="1" s="1"/>
  <c r="K144" i="3"/>
  <c r="D149" i="4"/>
  <c r="E149" i="4" s="1"/>
  <c r="F81" i="5"/>
  <c r="J81" i="5" s="1"/>
  <c r="D82" i="5"/>
  <c r="H88" i="1" s="1"/>
  <c r="C82" i="5"/>
  <c r="B80" i="3"/>
  <c r="G86" i="4"/>
  <c r="F86" i="4" s="1"/>
  <c r="K145" i="3" l="1"/>
  <c r="D150" i="4"/>
  <c r="E150" i="4" s="1"/>
  <c r="K145" i="5"/>
  <c r="D150" i="1"/>
  <c r="E150" i="1" s="1"/>
  <c r="G88" i="1"/>
  <c r="F80" i="3"/>
  <c r="J80" i="3" s="1"/>
  <c r="D81" i="3"/>
  <c r="H87" i="4" s="1"/>
  <c r="C81" i="3"/>
  <c r="G87" i="4" s="1"/>
  <c r="F87" i="4" s="1"/>
  <c r="B82" i="5"/>
  <c r="K146" i="5" l="1"/>
  <c r="D151" i="1"/>
  <c r="E151" i="1" s="1"/>
  <c r="K146" i="3"/>
  <c r="D151" i="4"/>
  <c r="E151" i="4" s="1"/>
  <c r="G82" i="5"/>
  <c r="F82" i="5"/>
  <c r="H82" i="5"/>
  <c r="D83" i="5"/>
  <c r="H89" i="1" s="1"/>
  <c r="C83" i="5"/>
  <c r="G89" i="1" s="1"/>
  <c r="B81" i="3"/>
  <c r="K147" i="3" l="1"/>
  <c r="D152" i="4"/>
  <c r="E152" i="4" s="1"/>
  <c r="K147" i="5"/>
  <c r="D152" i="1"/>
  <c r="E152" i="1" s="1"/>
  <c r="F89" i="1"/>
  <c r="N88" i="1"/>
  <c r="F88" i="1" s="1"/>
  <c r="B83" i="5"/>
  <c r="D82" i="3"/>
  <c r="H88" i="4" s="1"/>
  <c r="C82" i="3"/>
  <c r="F81" i="3"/>
  <c r="J81" i="3" s="1"/>
  <c r="J82" i="5"/>
  <c r="K148" i="5" l="1"/>
  <c r="D153" i="1"/>
  <c r="E153" i="1" s="1"/>
  <c r="K148" i="3"/>
  <c r="D153" i="4"/>
  <c r="E153" i="4" s="1"/>
  <c r="B82" i="3"/>
  <c r="G88" i="4"/>
  <c r="D84" i="5"/>
  <c r="H90" i="1" s="1"/>
  <c r="F83" i="5"/>
  <c r="J83" i="5" s="1"/>
  <c r="C84" i="5"/>
  <c r="G90" i="1" s="1"/>
  <c r="K149" i="3" l="1"/>
  <c r="D154" i="4"/>
  <c r="E154" i="4" s="1"/>
  <c r="K149" i="5"/>
  <c r="D154" i="1"/>
  <c r="E154" i="1" s="1"/>
  <c r="F90" i="1"/>
  <c r="B84" i="5"/>
  <c r="C83" i="3"/>
  <c r="H82" i="3"/>
  <c r="G82" i="3"/>
  <c r="D83" i="3"/>
  <c r="H89" i="4" s="1"/>
  <c r="F82" i="3"/>
  <c r="K150" i="5" l="1"/>
  <c r="D155" i="1"/>
  <c r="E155" i="1" s="1"/>
  <c r="K150" i="3"/>
  <c r="D155" i="4"/>
  <c r="E155" i="4" s="1"/>
  <c r="J82" i="3"/>
  <c r="N88" i="4"/>
  <c r="F88" i="4" s="1"/>
  <c r="B83" i="3"/>
  <c r="G89" i="4"/>
  <c r="F89" i="4" s="1"/>
  <c r="F84" i="5"/>
  <c r="J84" i="5" s="1"/>
  <c r="C85" i="5"/>
  <c r="G91" i="1" s="1"/>
  <c r="D85" i="5"/>
  <c r="H91" i="1" s="1"/>
  <c r="K151" i="3" l="1"/>
  <c r="D156" i="4"/>
  <c r="E156" i="4" s="1"/>
  <c r="K151" i="5"/>
  <c r="D156" i="1"/>
  <c r="E156" i="1" s="1"/>
  <c r="F91" i="1"/>
  <c r="B85" i="5"/>
  <c r="D84" i="3"/>
  <c r="F83" i="3"/>
  <c r="J83" i="3" s="1"/>
  <c r="K152" i="5" l="1"/>
  <c r="D157" i="1"/>
  <c r="E157" i="1" s="1"/>
  <c r="K152" i="3"/>
  <c r="D157" i="4"/>
  <c r="E157" i="4" s="1"/>
  <c r="D86" i="5"/>
  <c r="H92" i="1" s="1"/>
  <c r="C86" i="5"/>
  <c r="F85" i="5"/>
  <c r="J85" i="5" s="1"/>
  <c r="C84" i="3"/>
  <c r="H90" i="4"/>
  <c r="K153" i="3" l="1"/>
  <c r="D158" i="4"/>
  <c r="E158" i="4" s="1"/>
  <c r="K153" i="5"/>
  <c r="D158" i="1"/>
  <c r="E158" i="1" s="1"/>
  <c r="G90" i="4"/>
  <c r="F90" i="4" s="1"/>
  <c r="B84" i="3"/>
  <c r="B86" i="5"/>
  <c r="G92" i="1"/>
  <c r="F92" i="1" s="1"/>
  <c r="K154" i="5" l="1"/>
  <c r="D159" i="1"/>
  <c r="E159" i="1" s="1"/>
  <c r="K154" i="3"/>
  <c r="D159" i="4"/>
  <c r="E159" i="4" s="1"/>
  <c r="F86" i="5"/>
  <c r="J86" i="5" s="1"/>
  <c r="D87" i="5"/>
  <c r="H93" i="1" s="1"/>
  <c r="C87" i="5"/>
  <c r="G93" i="1" s="1"/>
  <c r="F84" i="3"/>
  <c r="J84" i="3" s="1"/>
  <c r="D85" i="3"/>
  <c r="H91" i="4" s="1"/>
  <c r="C85" i="3"/>
  <c r="G91" i="4" s="1"/>
  <c r="K155" i="3" l="1"/>
  <c r="D160" i="4"/>
  <c r="E160" i="4" s="1"/>
  <c r="K155" i="5"/>
  <c r="D160" i="1"/>
  <c r="E160" i="1" s="1"/>
  <c r="F93" i="1"/>
  <c r="B87" i="5"/>
  <c r="F87" i="5" s="1"/>
  <c r="J87" i="5" s="1"/>
  <c r="F91" i="4"/>
  <c r="B85" i="3"/>
  <c r="C88" i="5" l="1"/>
  <c r="G94" i="1" s="1"/>
  <c r="K156" i="5"/>
  <c r="D161" i="1"/>
  <c r="E161" i="1" s="1"/>
  <c r="K156" i="3"/>
  <c r="D161" i="4"/>
  <c r="E161" i="4" s="1"/>
  <c r="D88" i="5"/>
  <c r="H94" i="1" s="1"/>
  <c r="F85" i="3"/>
  <c r="J85" i="3" s="1"/>
  <c r="D86" i="3"/>
  <c r="H92" i="4" s="1"/>
  <c r="C86" i="3"/>
  <c r="F94" i="1" l="1"/>
  <c r="B88" i="5"/>
  <c r="D89" i="5" s="1"/>
  <c r="H95" i="1" s="1"/>
  <c r="K157" i="3"/>
  <c r="D162" i="4"/>
  <c r="E162" i="4" s="1"/>
  <c r="K157" i="5"/>
  <c r="D162" i="1"/>
  <c r="E162" i="1" s="1"/>
  <c r="B86" i="3"/>
  <c r="G92" i="4"/>
  <c r="F92" i="4" s="1"/>
  <c r="C89" i="5"/>
  <c r="G95" i="1" s="1"/>
  <c r="F88" i="5" l="1"/>
  <c r="J88" i="5" s="1"/>
  <c r="K158" i="5"/>
  <c r="D163" i="1"/>
  <c r="E163" i="1" s="1"/>
  <c r="K158" i="3"/>
  <c r="D163" i="4"/>
  <c r="E163" i="4" s="1"/>
  <c r="F95" i="1"/>
  <c r="B89" i="5"/>
  <c r="D87" i="3"/>
  <c r="H93" i="4" s="1"/>
  <c r="F86" i="3"/>
  <c r="J86" i="3" s="1"/>
  <c r="C87" i="3"/>
  <c r="G93" i="4" s="1"/>
  <c r="K159" i="3" l="1"/>
  <c r="D164" i="4"/>
  <c r="E164" i="4" s="1"/>
  <c r="K159" i="5"/>
  <c r="D164" i="1"/>
  <c r="E164" i="1" s="1"/>
  <c r="F93" i="4"/>
  <c r="B87" i="3"/>
  <c r="C90" i="5"/>
  <c r="G96" i="1" s="1"/>
  <c r="D90" i="5"/>
  <c r="H96" i="1" s="1"/>
  <c r="F89" i="5"/>
  <c r="J89" i="5" s="1"/>
  <c r="K160" i="5" l="1"/>
  <c r="D165" i="1"/>
  <c r="E165" i="1" s="1"/>
  <c r="K160" i="3"/>
  <c r="D165" i="4"/>
  <c r="E165" i="4" s="1"/>
  <c r="F96" i="1"/>
  <c r="B90" i="5"/>
  <c r="F90" i="5" s="1"/>
  <c r="J90" i="5" s="1"/>
  <c r="F87" i="3"/>
  <c r="J87" i="3" s="1"/>
  <c r="C88" i="3"/>
  <c r="D88" i="3"/>
  <c r="H94" i="4" s="1"/>
  <c r="K161" i="3" l="1"/>
  <c r="D166" i="4"/>
  <c r="E166" i="4" s="1"/>
  <c r="K161" i="5"/>
  <c r="D166" i="1"/>
  <c r="E166" i="1" s="1"/>
  <c r="D91" i="5"/>
  <c r="H97" i="1" s="1"/>
  <c r="C91" i="5"/>
  <c r="B91" i="5" s="1"/>
  <c r="B88" i="3"/>
  <c r="G94" i="4"/>
  <c r="F94" i="4" s="1"/>
  <c r="K162" i="5" l="1"/>
  <c r="D167" i="1"/>
  <c r="E167" i="1" s="1"/>
  <c r="K162" i="3"/>
  <c r="D167" i="4"/>
  <c r="E167" i="4" s="1"/>
  <c r="G97" i="1"/>
  <c r="F97" i="1" s="1"/>
  <c r="F91" i="5"/>
  <c r="J91" i="5" s="1"/>
  <c r="C92" i="5"/>
  <c r="D92" i="5"/>
  <c r="H98" i="1" s="1"/>
  <c r="C89" i="3"/>
  <c r="G95" i="4" s="1"/>
  <c r="D89" i="3"/>
  <c r="H95" i="4" s="1"/>
  <c r="F88" i="3"/>
  <c r="J88" i="3" s="1"/>
  <c r="K163" i="3" l="1"/>
  <c r="D168" i="4"/>
  <c r="E168" i="4" s="1"/>
  <c r="K163" i="5"/>
  <c r="D168" i="1"/>
  <c r="E168" i="1" s="1"/>
  <c r="F95" i="4"/>
  <c r="B92" i="5"/>
  <c r="G98" i="1"/>
  <c r="F98" i="1" s="1"/>
  <c r="B89" i="3"/>
  <c r="K164" i="5" l="1"/>
  <c r="D169" i="1"/>
  <c r="E169" i="1" s="1"/>
  <c r="K164" i="3"/>
  <c r="D169" i="4"/>
  <c r="E169" i="4" s="1"/>
  <c r="D90" i="3"/>
  <c r="F89" i="3"/>
  <c r="J89" i="3" s="1"/>
  <c r="F92" i="5"/>
  <c r="J92" i="5" s="1"/>
  <c r="D93" i="5"/>
  <c r="H99" i="1" s="1"/>
  <c r="C93" i="5"/>
  <c r="K165" i="3" l="1"/>
  <c r="D170" i="4"/>
  <c r="E170" i="4" s="1"/>
  <c r="K165" i="5"/>
  <c r="D170" i="1"/>
  <c r="E170" i="1" s="1"/>
  <c r="B93" i="5"/>
  <c r="G99" i="1"/>
  <c r="F99" i="1" s="1"/>
  <c r="C90" i="3"/>
  <c r="H96" i="4"/>
  <c r="K166" i="5" l="1"/>
  <c r="D171" i="1"/>
  <c r="E171" i="1" s="1"/>
  <c r="K166" i="3"/>
  <c r="D171" i="4"/>
  <c r="E171" i="4" s="1"/>
  <c r="B90" i="3"/>
  <c r="G96" i="4"/>
  <c r="F96" i="4" s="1"/>
  <c r="F93" i="5"/>
  <c r="J93" i="5" s="1"/>
  <c r="D94" i="5"/>
  <c r="H100" i="1" s="1"/>
  <c r="C94" i="5"/>
  <c r="K167" i="3" l="1"/>
  <c r="D172" i="4"/>
  <c r="E172" i="4" s="1"/>
  <c r="K167" i="5"/>
  <c r="D172" i="1"/>
  <c r="E172" i="1" s="1"/>
  <c r="B94" i="5"/>
  <c r="G100" i="1"/>
  <c r="D91" i="3"/>
  <c r="F90" i="3"/>
  <c r="J90" i="3" s="1"/>
  <c r="K168" i="5" l="1"/>
  <c r="D173" i="1"/>
  <c r="E173" i="1" s="1"/>
  <c r="K168" i="3"/>
  <c r="D173" i="4"/>
  <c r="E173" i="4" s="1"/>
  <c r="C91" i="3"/>
  <c r="H97" i="4"/>
  <c r="H94" i="5"/>
  <c r="G94" i="5"/>
  <c r="D95" i="5"/>
  <c r="H101" i="1" s="1"/>
  <c r="C95" i="5"/>
  <c r="G101" i="1" s="1"/>
  <c r="F94" i="5"/>
  <c r="K169" i="3" l="1"/>
  <c r="D174" i="4"/>
  <c r="E174" i="4" s="1"/>
  <c r="K169" i="5"/>
  <c r="D174" i="1"/>
  <c r="E174" i="1" s="1"/>
  <c r="N100" i="1"/>
  <c r="F100" i="1" s="1"/>
  <c r="B95" i="5"/>
  <c r="D96" i="5" s="1"/>
  <c r="H102" i="1" s="1"/>
  <c r="J94" i="5"/>
  <c r="F101" i="1"/>
  <c r="G97" i="4"/>
  <c r="F97" i="4" s="1"/>
  <c r="B91" i="3"/>
  <c r="K170" i="5" l="1"/>
  <c r="D175" i="1"/>
  <c r="E175" i="1" s="1"/>
  <c r="K170" i="3"/>
  <c r="D175" i="4"/>
  <c r="E175" i="4" s="1"/>
  <c r="C96" i="5"/>
  <c r="G102" i="1" s="1"/>
  <c r="F102" i="1" s="1"/>
  <c r="F95" i="5"/>
  <c r="J95" i="5" s="1"/>
  <c r="F91" i="3"/>
  <c r="J91" i="3" s="1"/>
  <c r="D92" i="3"/>
  <c r="H98" i="4" s="1"/>
  <c r="C92" i="3"/>
  <c r="K171" i="3" l="1"/>
  <c r="D176" i="4"/>
  <c r="E176" i="4" s="1"/>
  <c r="K171" i="5"/>
  <c r="D176" i="1"/>
  <c r="E176" i="1" s="1"/>
  <c r="B96" i="5"/>
  <c r="C97" i="5" s="1"/>
  <c r="G103" i="1" s="1"/>
  <c r="B92" i="3"/>
  <c r="G98" i="4"/>
  <c r="F98" i="4" s="1"/>
  <c r="K172" i="5" l="1"/>
  <c r="D177" i="1"/>
  <c r="E177" i="1" s="1"/>
  <c r="K172" i="3"/>
  <c r="D177" i="4"/>
  <c r="E177" i="4" s="1"/>
  <c r="B97" i="5"/>
  <c r="D98" i="5" s="1"/>
  <c r="H104" i="1" s="1"/>
  <c r="F96" i="5"/>
  <c r="J96" i="5" s="1"/>
  <c r="D97" i="5"/>
  <c r="H103" i="1" s="1"/>
  <c r="F103" i="1" s="1"/>
  <c r="D93" i="3"/>
  <c r="H99" i="4" s="1"/>
  <c r="F92" i="3"/>
  <c r="J92" i="3" s="1"/>
  <c r="C93" i="3"/>
  <c r="G99" i="4" s="1"/>
  <c r="C98" i="5" l="1"/>
  <c r="G104" i="1" s="1"/>
  <c r="F104" i="1" s="1"/>
  <c r="K173" i="3"/>
  <c r="D178" i="4"/>
  <c r="E178" i="4" s="1"/>
  <c r="K173" i="5"/>
  <c r="D178" i="1"/>
  <c r="E178" i="1" s="1"/>
  <c r="F97" i="5"/>
  <c r="J97" i="5" s="1"/>
  <c r="F99" i="4"/>
  <c r="B93" i="3"/>
  <c r="B98" i="5" l="1"/>
  <c r="D99" i="5" s="1"/>
  <c r="H105" i="1" s="1"/>
  <c r="K174" i="5"/>
  <c r="D179" i="1"/>
  <c r="E179" i="1" s="1"/>
  <c r="K174" i="3"/>
  <c r="D179" i="4"/>
  <c r="E179" i="4" s="1"/>
  <c r="C99" i="5"/>
  <c r="C94" i="3"/>
  <c r="F93" i="3"/>
  <c r="J93" i="3" s="1"/>
  <c r="D94" i="3"/>
  <c r="H100" i="4" s="1"/>
  <c r="F98" i="5" l="1"/>
  <c r="J98" i="5" s="1"/>
  <c r="K175" i="3"/>
  <c r="D180" i="4"/>
  <c r="E180" i="4" s="1"/>
  <c r="K175" i="5"/>
  <c r="D180" i="1"/>
  <c r="E180" i="1" s="1"/>
  <c r="B94" i="3"/>
  <c r="G100" i="4"/>
  <c r="B99" i="5"/>
  <c r="G105" i="1"/>
  <c r="F105" i="1" s="1"/>
  <c r="K176" i="5" l="1"/>
  <c r="D181" i="1"/>
  <c r="E181" i="1" s="1"/>
  <c r="K176" i="3"/>
  <c r="D181" i="4"/>
  <c r="E181" i="4" s="1"/>
  <c r="F99" i="5"/>
  <c r="J99" i="5" s="1"/>
  <c r="D100" i="5"/>
  <c r="H106" i="1" s="1"/>
  <c r="C100" i="5"/>
  <c r="F94" i="3"/>
  <c r="G94" i="3"/>
  <c r="D95" i="3"/>
  <c r="H101" i="4" s="1"/>
  <c r="C95" i="3"/>
  <c r="G101" i="4" s="1"/>
  <c r="H94" i="3"/>
  <c r="K177" i="3" l="1"/>
  <c r="D182" i="4"/>
  <c r="E182" i="4" s="1"/>
  <c r="K177" i="5"/>
  <c r="D182" i="1"/>
  <c r="E182" i="1" s="1"/>
  <c r="N100" i="4"/>
  <c r="F100" i="4" s="1"/>
  <c r="B95" i="3"/>
  <c r="F95" i="3" s="1"/>
  <c r="J95" i="3" s="1"/>
  <c r="F101" i="4"/>
  <c r="J94" i="3"/>
  <c r="B100" i="5"/>
  <c r="G106" i="1"/>
  <c r="F106" i="1" s="1"/>
  <c r="K178" i="5" l="1"/>
  <c r="D183" i="1"/>
  <c r="E183" i="1" s="1"/>
  <c r="K178" i="3"/>
  <c r="D183" i="4"/>
  <c r="E183" i="4" s="1"/>
  <c r="C96" i="3"/>
  <c r="G102" i="4" s="1"/>
  <c r="D96" i="3"/>
  <c r="H102" i="4" s="1"/>
  <c r="D101" i="5"/>
  <c r="H107" i="1" s="1"/>
  <c r="C101" i="5"/>
  <c r="F100" i="5"/>
  <c r="J100" i="5" s="1"/>
  <c r="K179" i="3" l="1"/>
  <c r="D184" i="4"/>
  <c r="E184" i="4" s="1"/>
  <c r="K179" i="5"/>
  <c r="D184" i="1"/>
  <c r="E184" i="1" s="1"/>
  <c r="B96" i="3"/>
  <c r="F96" i="3" s="1"/>
  <c r="J96" i="3" s="1"/>
  <c r="F102" i="4"/>
  <c r="B101" i="5"/>
  <c r="G107" i="1"/>
  <c r="F107" i="1" s="1"/>
  <c r="K180" i="5" l="1"/>
  <c r="D185" i="1"/>
  <c r="E185" i="1" s="1"/>
  <c r="K180" i="3"/>
  <c r="D185" i="4"/>
  <c r="E185" i="4" s="1"/>
  <c r="D97" i="3"/>
  <c r="H103" i="4" s="1"/>
  <c r="C97" i="3"/>
  <c r="C102" i="5"/>
  <c r="G108" i="1" s="1"/>
  <c r="F101" i="5"/>
  <c r="J101" i="5" s="1"/>
  <c r="D102" i="5"/>
  <c r="H108" i="1" s="1"/>
  <c r="K181" i="3" l="1"/>
  <c r="D186" i="4"/>
  <c r="E186" i="4" s="1"/>
  <c r="K181" i="5"/>
  <c r="D186" i="1"/>
  <c r="E186" i="1" s="1"/>
  <c r="B102" i="5"/>
  <c r="F102" i="5" s="1"/>
  <c r="J102" i="5" s="1"/>
  <c r="F108" i="1"/>
  <c r="G103" i="4"/>
  <c r="F103" i="4" s="1"/>
  <c r="B97" i="3"/>
  <c r="K182" i="5" l="1"/>
  <c r="D187" i="1"/>
  <c r="E187" i="1" s="1"/>
  <c r="K182" i="3"/>
  <c r="D187" i="4"/>
  <c r="E187" i="4" s="1"/>
  <c r="C103" i="5"/>
  <c r="G109" i="1" s="1"/>
  <c r="D103" i="5"/>
  <c r="H109" i="1" s="1"/>
  <c r="D98" i="3"/>
  <c r="F97" i="3"/>
  <c r="J97" i="3" s="1"/>
  <c r="K183" i="3" l="1"/>
  <c r="D188" i="4"/>
  <c r="E188" i="4" s="1"/>
  <c r="K183" i="5"/>
  <c r="D188" i="1"/>
  <c r="E188" i="1" s="1"/>
  <c r="B103" i="5"/>
  <c r="D104" i="5" s="1"/>
  <c r="H110" i="1" s="1"/>
  <c r="F109" i="1"/>
  <c r="C98" i="3"/>
  <c r="H104" i="4"/>
  <c r="K184" i="5" l="1"/>
  <c r="D189" i="1"/>
  <c r="E189" i="1" s="1"/>
  <c r="K184" i="3"/>
  <c r="D189" i="4"/>
  <c r="E189" i="4" s="1"/>
  <c r="F103" i="5"/>
  <c r="J103" i="5" s="1"/>
  <c r="C104" i="5"/>
  <c r="B104" i="5" s="1"/>
  <c r="C105" i="5" s="1"/>
  <c r="G111" i="1" s="1"/>
  <c r="G104" i="4"/>
  <c r="F104" i="4" s="1"/>
  <c r="B98" i="3"/>
  <c r="K185" i="3" l="1"/>
  <c r="D190" i="4"/>
  <c r="E190" i="4" s="1"/>
  <c r="K185" i="5"/>
  <c r="D190" i="1"/>
  <c r="E190" i="1" s="1"/>
  <c r="D105" i="5"/>
  <c r="H111" i="1" s="1"/>
  <c r="F111" i="1" s="1"/>
  <c r="F104" i="5"/>
  <c r="J104" i="5" s="1"/>
  <c r="G110" i="1"/>
  <c r="F110" i="1" s="1"/>
  <c r="B105" i="5"/>
  <c r="D106" i="5" s="1"/>
  <c r="H112" i="1" s="1"/>
  <c r="D99" i="3"/>
  <c r="H105" i="4" s="1"/>
  <c r="C99" i="3"/>
  <c r="F98" i="3"/>
  <c r="J98" i="3" s="1"/>
  <c r="K186" i="5" l="1"/>
  <c r="D191" i="1"/>
  <c r="E191" i="1" s="1"/>
  <c r="K186" i="3"/>
  <c r="D191" i="4"/>
  <c r="E191" i="4" s="1"/>
  <c r="C106" i="5"/>
  <c r="G112" i="1" s="1"/>
  <c r="F105" i="5"/>
  <c r="J105" i="5" s="1"/>
  <c r="B99" i="3"/>
  <c r="G105" i="4"/>
  <c r="F105" i="4" s="1"/>
  <c r="K187" i="3" l="1"/>
  <c r="D192" i="4"/>
  <c r="E192" i="4" s="1"/>
  <c r="K187" i="5"/>
  <c r="D192" i="1"/>
  <c r="E192" i="1" s="1"/>
  <c r="B106" i="5"/>
  <c r="G106" i="5" s="1"/>
  <c r="F99" i="3"/>
  <c r="J99" i="3" s="1"/>
  <c r="D100" i="3"/>
  <c r="H106" i="4" s="1"/>
  <c r="C100" i="3"/>
  <c r="K188" i="5" l="1"/>
  <c r="D193" i="1"/>
  <c r="E193" i="1" s="1"/>
  <c r="K188" i="3"/>
  <c r="D193" i="4"/>
  <c r="E193" i="4" s="1"/>
  <c r="C107" i="5"/>
  <c r="G113" i="1" s="1"/>
  <c r="F106" i="5"/>
  <c r="D107" i="5"/>
  <c r="H113" i="1" s="1"/>
  <c r="H106" i="5"/>
  <c r="N112" i="1" s="1"/>
  <c r="F112" i="1" s="1"/>
  <c r="B100" i="3"/>
  <c r="G106" i="4"/>
  <c r="F106" i="4" s="1"/>
  <c r="K189" i="3" l="1"/>
  <c r="D194" i="4"/>
  <c r="E194" i="4" s="1"/>
  <c r="K189" i="5"/>
  <c r="D194" i="1"/>
  <c r="E194" i="1" s="1"/>
  <c r="B107" i="5"/>
  <c r="D108" i="5" s="1"/>
  <c r="H114" i="1" s="1"/>
  <c r="F113" i="1"/>
  <c r="J106" i="5"/>
  <c r="F100" i="3"/>
  <c r="J100" i="3" s="1"/>
  <c r="C101" i="3"/>
  <c r="D101" i="3"/>
  <c r="H107" i="4" s="1"/>
  <c r="K190" i="5" l="1"/>
  <c r="D195" i="1"/>
  <c r="E195" i="1" s="1"/>
  <c r="K190" i="3"/>
  <c r="D195" i="4"/>
  <c r="E195" i="4" s="1"/>
  <c r="F107" i="5"/>
  <c r="J107" i="5" s="1"/>
  <c r="C108" i="5"/>
  <c r="G114" i="1" s="1"/>
  <c r="F114" i="1" s="1"/>
  <c r="B101" i="3"/>
  <c r="G107" i="4"/>
  <c r="F107" i="4" s="1"/>
  <c r="K191" i="3" l="1"/>
  <c r="D196" i="4"/>
  <c r="E196" i="4" s="1"/>
  <c r="K191" i="5"/>
  <c r="D196" i="1"/>
  <c r="E196" i="1" s="1"/>
  <c r="B108" i="5"/>
  <c r="D102" i="3"/>
  <c r="F101" i="3"/>
  <c r="J101" i="3" s="1"/>
  <c r="K192" i="5" l="1"/>
  <c r="D197" i="1"/>
  <c r="E197" i="1" s="1"/>
  <c r="K192" i="3"/>
  <c r="D197" i="4"/>
  <c r="E197" i="4" s="1"/>
  <c r="F108" i="5"/>
  <c r="J108" i="5" s="1"/>
  <c r="D109" i="5"/>
  <c r="H115" i="1" s="1"/>
  <c r="C109" i="5"/>
  <c r="G115" i="1" s="1"/>
  <c r="C102" i="3"/>
  <c r="H108" i="4"/>
  <c r="F115" i="1" l="1"/>
  <c r="K193" i="3"/>
  <c r="D198" i="4"/>
  <c r="E198" i="4" s="1"/>
  <c r="K193" i="5"/>
  <c r="D198" i="1"/>
  <c r="E198" i="1" s="1"/>
  <c r="B109" i="5"/>
  <c r="G108" i="4"/>
  <c r="F108" i="4" s="1"/>
  <c r="B102" i="3"/>
  <c r="K194" i="5" l="1"/>
  <c r="D199" i="1"/>
  <c r="E199" i="1" s="1"/>
  <c r="K194" i="3"/>
  <c r="D199" i="4"/>
  <c r="E199" i="4" s="1"/>
  <c r="F109" i="5"/>
  <c r="J109" i="5" s="1"/>
  <c r="D110" i="5"/>
  <c r="H116" i="1" s="1"/>
  <c r="C110" i="5"/>
  <c r="C103" i="3"/>
  <c r="G109" i="4" s="1"/>
  <c r="D103" i="3"/>
  <c r="H109" i="4" s="1"/>
  <c r="F102" i="3"/>
  <c r="J102" i="3" s="1"/>
  <c r="K195" i="3" l="1"/>
  <c r="D200" i="4"/>
  <c r="E200" i="4" s="1"/>
  <c r="K195" i="5"/>
  <c r="D200" i="1"/>
  <c r="E200" i="1" s="1"/>
  <c r="G116" i="1"/>
  <c r="F116" i="1" s="1"/>
  <c r="B110" i="5"/>
  <c r="F109" i="4"/>
  <c r="B103" i="3"/>
  <c r="K196" i="5" l="1"/>
  <c r="D201" i="1"/>
  <c r="E201" i="1" s="1"/>
  <c r="K196" i="3"/>
  <c r="D201" i="4"/>
  <c r="E201" i="4" s="1"/>
  <c r="F110" i="5"/>
  <c r="J110" i="5" s="1"/>
  <c r="C111" i="5"/>
  <c r="G117" i="1" s="1"/>
  <c r="D111" i="5"/>
  <c r="H117" i="1" s="1"/>
  <c r="D104" i="3"/>
  <c r="F103" i="3"/>
  <c r="J103" i="3" s="1"/>
  <c r="K197" i="3" l="1"/>
  <c r="D202" i="4"/>
  <c r="E202" i="4" s="1"/>
  <c r="K197" i="5"/>
  <c r="D202" i="1"/>
  <c r="E202" i="1" s="1"/>
  <c r="F117" i="1"/>
  <c r="B111" i="5"/>
  <c r="C104" i="3"/>
  <c r="H110" i="4"/>
  <c r="K198" i="5" l="1"/>
  <c r="D203" i="1"/>
  <c r="E203" i="1" s="1"/>
  <c r="K198" i="3"/>
  <c r="D203" i="4"/>
  <c r="E203" i="4" s="1"/>
  <c r="D112" i="5"/>
  <c r="H118" i="1" s="1"/>
  <c r="C112" i="5"/>
  <c r="F111" i="5"/>
  <c r="J111" i="5" s="1"/>
  <c r="B104" i="3"/>
  <c r="G110" i="4"/>
  <c r="F110" i="4" s="1"/>
  <c r="K199" i="3" l="1"/>
  <c r="D204" i="4"/>
  <c r="E204" i="4" s="1"/>
  <c r="K199" i="5"/>
  <c r="D204" i="1"/>
  <c r="E204" i="1" s="1"/>
  <c r="G118" i="1"/>
  <c r="F118" i="1" s="1"/>
  <c r="B112" i="5"/>
  <c r="F104" i="3"/>
  <c r="J104" i="3" s="1"/>
  <c r="C105" i="3"/>
  <c r="G111" i="4" s="1"/>
  <c r="D105" i="3"/>
  <c r="H111" i="4" s="1"/>
  <c r="K200" i="5" l="1"/>
  <c r="D205" i="1"/>
  <c r="E205" i="1" s="1"/>
  <c r="K200" i="3"/>
  <c r="D205" i="4"/>
  <c r="E205" i="4" s="1"/>
  <c r="F111" i="4"/>
  <c r="C113" i="5"/>
  <c r="G119" i="1" s="1"/>
  <c r="F112" i="5"/>
  <c r="J112" i="5" s="1"/>
  <c r="D113" i="5"/>
  <c r="H119" i="1" s="1"/>
  <c r="B105" i="3"/>
  <c r="K201" i="3" l="1"/>
  <c r="D206" i="4"/>
  <c r="E206" i="4" s="1"/>
  <c r="K201" i="5"/>
  <c r="D206" i="1"/>
  <c r="E206" i="1" s="1"/>
  <c r="F119" i="1"/>
  <c r="B113" i="5"/>
  <c r="F105" i="3"/>
  <c r="J105" i="3" s="1"/>
  <c r="C106" i="3"/>
  <c r="D106" i="3"/>
  <c r="H112" i="4" s="1"/>
  <c r="K202" i="5" l="1"/>
  <c r="D207" i="1"/>
  <c r="E207" i="1" s="1"/>
  <c r="K202" i="3"/>
  <c r="D207" i="4"/>
  <c r="E207" i="4" s="1"/>
  <c r="D114" i="5"/>
  <c r="H120" i="1" s="1"/>
  <c r="C114" i="5"/>
  <c r="F113" i="5"/>
  <c r="J113" i="5" s="1"/>
  <c r="B106" i="3"/>
  <c r="G112" i="4"/>
  <c r="K203" i="3" l="1"/>
  <c r="D208" i="4"/>
  <c r="E208" i="4" s="1"/>
  <c r="K203" i="5"/>
  <c r="D208" i="1"/>
  <c r="E208" i="1" s="1"/>
  <c r="G120" i="1"/>
  <c r="F120" i="1" s="1"/>
  <c r="B114" i="5"/>
  <c r="D107" i="3"/>
  <c r="H113" i="4" s="1"/>
  <c r="C107" i="3"/>
  <c r="G113" i="4" s="1"/>
  <c r="F113" i="4" s="1"/>
  <c r="H106" i="3"/>
  <c r="G106" i="3"/>
  <c r="F106" i="3"/>
  <c r="K204" i="5" l="1"/>
  <c r="D209" i="1"/>
  <c r="E209" i="1" s="1"/>
  <c r="K204" i="3"/>
  <c r="D209" i="4"/>
  <c r="E209" i="4" s="1"/>
  <c r="F114" i="5"/>
  <c r="J114" i="5" s="1"/>
  <c r="C115" i="5"/>
  <c r="G121" i="1" s="1"/>
  <c r="D115" i="5"/>
  <c r="H121" i="1" s="1"/>
  <c r="J106" i="3"/>
  <c r="B107" i="3"/>
  <c r="N112" i="4"/>
  <c r="F112" i="4" s="1"/>
  <c r="K205" i="3" l="1"/>
  <c r="D210" i="4"/>
  <c r="E210" i="4" s="1"/>
  <c r="K205" i="5"/>
  <c r="D210" i="1"/>
  <c r="E210" i="1" s="1"/>
  <c r="F121" i="1"/>
  <c r="B115" i="5"/>
  <c r="F107" i="3"/>
  <c r="J107" i="3" s="1"/>
  <c r="D108" i="3"/>
  <c r="K206" i="5" l="1"/>
  <c r="D211" i="1"/>
  <c r="E211" i="1" s="1"/>
  <c r="K206" i="3"/>
  <c r="D211" i="4"/>
  <c r="E211" i="4" s="1"/>
  <c r="F115" i="5"/>
  <c r="J115" i="5" s="1"/>
  <c r="D116" i="5"/>
  <c r="H122" i="1" s="1"/>
  <c r="C116" i="5"/>
  <c r="C108" i="3"/>
  <c r="H114" i="4"/>
  <c r="K207" i="3" l="1"/>
  <c r="D212" i="4"/>
  <c r="E212" i="4" s="1"/>
  <c r="K207" i="5"/>
  <c r="D212" i="1"/>
  <c r="E212" i="1" s="1"/>
  <c r="G122" i="1"/>
  <c r="F122" i="1" s="1"/>
  <c r="B116" i="5"/>
  <c r="B108" i="3"/>
  <c r="G114" i="4"/>
  <c r="F114" i="4" s="1"/>
  <c r="K208" i="5" l="1"/>
  <c r="D213" i="1"/>
  <c r="E213" i="1" s="1"/>
  <c r="K208" i="3"/>
  <c r="D213" i="4"/>
  <c r="E213" i="4" s="1"/>
  <c r="C117" i="5"/>
  <c r="G123" i="1" s="1"/>
  <c r="F116" i="5"/>
  <c r="J116" i="5" s="1"/>
  <c r="D117" i="5"/>
  <c r="H123" i="1" s="1"/>
  <c r="F108" i="3"/>
  <c r="J108" i="3" s="1"/>
  <c r="D109" i="3"/>
  <c r="K209" i="3" l="1"/>
  <c r="D214" i="4"/>
  <c r="E214" i="4" s="1"/>
  <c r="K209" i="5"/>
  <c r="D214" i="1"/>
  <c r="E214" i="1" s="1"/>
  <c r="F123" i="1"/>
  <c r="B117" i="5"/>
  <c r="C109" i="3"/>
  <c r="H115" i="4"/>
  <c r="K210" i="5" l="1"/>
  <c r="D215" i="1"/>
  <c r="E215" i="1" s="1"/>
  <c r="K210" i="3"/>
  <c r="D215" i="4"/>
  <c r="E215" i="4" s="1"/>
  <c r="C118" i="5"/>
  <c r="G124" i="1" s="1"/>
  <c r="F117" i="5"/>
  <c r="J117" i="5" s="1"/>
  <c r="D118" i="5"/>
  <c r="H124" i="1" s="1"/>
  <c r="B109" i="3"/>
  <c r="G115" i="4"/>
  <c r="F115" i="4" s="1"/>
  <c r="K211" i="3" l="1"/>
  <c r="D216" i="4"/>
  <c r="E216" i="4" s="1"/>
  <c r="K211" i="5"/>
  <c r="D216" i="1"/>
  <c r="E216" i="1" s="1"/>
  <c r="B118" i="5"/>
  <c r="C110" i="3"/>
  <c r="F109" i="3"/>
  <c r="J109" i="3" s="1"/>
  <c r="D110" i="3"/>
  <c r="H116" i="4" s="1"/>
  <c r="K212" i="5" l="1"/>
  <c r="D217" i="1"/>
  <c r="E217" i="1" s="1"/>
  <c r="K212" i="3"/>
  <c r="D217" i="4"/>
  <c r="E217" i="4" s="1"/>
  <c r="H118" i="5"/>
  <c r="F118" i="5"/>
  <c r="C119" i="5"/>
  <c r="G125" i="1" s="1"/>
  <c r="D119" i="5"/>
  <c r="H125" i="1" s="1"/>
  <c r="G118" i="5"/>
  <c r="N124" i="1" s="1"/>
  <c r="F124" i="1" s="1"/>
  <c r="B110" i="3"/>
  <c r="G116" i="4"/>
  <c r="F116" i="4" s="1"/>
  <c r="F125" i="1" l="1"/>
  <c r="J118" i="5"/>
  <c r="K213" i="3"/>
  <c r="D218" i="4"/>
  <c r="E218" i="4" s="1"/>
  <c r="K213" i="5"/>
  <c r="D218" i="1"/>
  <c r="E218" i="1" s="1"/>
  <c r="B119" i="5"/>
  <c r="F110" i="3"/>
  <c r="J110" i="3" s="1"/>
  <c r="D111" i="3"/>
  <c r="H117" i="4" s="1"/>
  <c r="C111" i="3"/>
  <c r="K214" i="5" l="1"/>
  <c r="D219" i="1"/>
  <c r="E219" i="1" s="1"/>
  <c r="K214" i="3"/>
  <c r="D219" i="4"/>
  <c r="E219" i="4" s="1"/>
  <c r="D120" i="5"/>
  <c r="H126" i="1" s="1"/>
  <c r="C120" i="5"/>
  <c r="G126" i="1" s="1"/>
  <c r="F119" i="5"/>
  <c r="J119" i="5" s="1"/>
  <c r="B111" i="3"/>
  <c r="G117" i="4"/>
  <c r="F117" i="4" s="1"/>
  <c r="F126" i="1" l="1"/>
  <c r="K215" i="3"/>
  <c r="D220" i="4"/>
  <c r="E220" i="4" s="1"/>
  <c r="K215" i="5"/>
  <c r="D220" i="1"/>
  <c r="E220" i="1" s="1"/>
  <c r="B120" i="5"/>
  <c r="D112" i="3"/>
  <c r="H118" i="4" s="1"/>
  <c r="C112" i="3"/>
  <c r="F111" i="3"/>
  <c r="J111" i="3" s="1"/>
  <c r="K216" i="5" l="1"/>
  <c r="D221" i="1"/>
  <c r="E221" i="1" s="1"/>
  <c r="K216" i="3"/>
  <c r="D221" i="4"/>
  <c r="E221" i="4" s="1"/>
  <c r="F120" i="5"/>
  <c r="J120" i="5" s="1"/>
  <c r="C121" i="5"/>
  <c r="G127" i="1" s="1"/>
  <c r="D121" i="5"/>
  <c r="H127" i="1" s="1"/>
  <c r="B112" i="3"/>
  <c r="G118" i="4"/>
  <c r="F118" i="4" s="1"/>
  <c r="K217" i="3" l="1"/>
  <c r="D222" i="4"/>
  <c r="E222" i="4" s="1"/>
  <c r="K217" i="5"/>
  <c r="D222" i="1"/>
  <c r="E222" i="1" s="1"/>
  <c r="F127" i="1"/>
  <c r="B121" i="5"/>
  <c r="F112" i="3"/>
  <c r="J112" i="3" s="1"/>
  <c r="D113" i="3"/>
  <c r="H119" i="4" s="1"/>
  <c r="C113" i="3"/>
  <c r="G119" i="4" s="1"/>
  <c r="K218" i="5" l="1"/>
  <c r="D223" i="1"/>
  <c r="E223" i="1" s="1"/>
  <c r="K218" i="3"/>
  <c r="D223" i="4"/>
  <c r="E223" i="4" s="1"/>
  <c r="D122" i="5"/>
  <c r="H128" i="1" s="1"/>
  <c r="C122" i="5"/>
  <c r="G128" i="1" s="1"/>
  <c r="F128" i="1" s="1"/>
  <c r="F121" i="5"/>
  <c r="J121" i="5" s="1"/>
  <c r="F119" i="4"/>
  <c r="B113" i="3"/>
  <c r="K219" i="3" l="1"/>
  <c r="D224" i="4"/>
  <c r="E224" i="4" s="1"/>
  <c r="K219" i="5"/>
  <c r="D224" i="1"/>
  <c r="E224" i="1" s="1"/>
  <c r="B122" i="5"/>
  <c r="F113" i="3"/>
  <c r="J113" i="3" s="1"/>
  <c r="D114" i="3"/>
  <c r="H120" i="4" s="1"/>
  <c r="C114" i="3"/>
  <c r="K220" i="5" l="1"/>
  <c r="D225" i="1"/>
  <c r="E225" i="1" s="1"/>
  <c r="K220" i="3"/>
  <c r="D225" i="4"/>
  <c r="E225" i="4" s="1"/>
  <c r="D123" i="5"/>
  <c r="H129" i="1" s="1"/>
  <c r="C123" i="5"/>
  <c r="G129" i="1" s="1"/>
  <c r="F129" i="1" s="1"/>
  <c r="F122" i="5"/>
  <c r="J122" i="5" s="1"/>
  <c r="B114" i="3"/>
  <c r="G120" i="4"/>
  <c r="F120" i="4" s="1"/>
  <c r="K221" i="3" l="1"/>
  <c r="D226" i="4"/>
  <c r="E226" i="4" s="1"/>
  <c r="K221" i="5"/>
  <c r="D226" i="1"/>
  <c r="E226" i="1" s="1"/>
  <c r="B123" i="5"/>
  <c r="F114" i="3"/>
  <c r="J114" i="3" s="1"/>
  <c r="D115" i="3"/>
  <c r="H121" i="4" s="1"/>
  <c r="C115" i="3"/>
  <c r="K222" i="5" l="1"/>
  <c r="D227" i="1"/>
  <c r="E227" i="1" s="1"/>
  <c r="K222" i="3"/>
  <c r="D227" i="4"/>
  <c r="E227" i="4" s="1"/>
  <c r="F123" i="5"/>
  <c r="J123" i="5" s="1"/>
  <c r="C124" i="5"/>
  <c r="G130" i="1" s="1"/>
  <c r="D124" i="5"/>
  <c r="H130" i="1" s="1"/>
  <c r="B115" i="3"/>
  <c r="G121" i="4"/>
  <c r="F121" i="4" s="1"/>
  <c r="K223" i="3" l="1"/>
  <c r="D228" i="4"/>
  <c r="E228" i="4" s="1"/>
  <c r="K223" i="5"/>
  <c r="D228" i="1"/>
  <c r="E228" i="1" s="1"/>
  <c r="F130" i="1"/>
  <c r="B124" i="5"/>
  <c r="C116" i="3"/>
  <c r="F115" i="3"/>
  <c r="J115" i="3" s="1"/>
  <c r="D116" i="3"/>
  <c r="H122" i="4" s="1"/>
  <c r="K224" i="5" l="1"/>
  <c r="D229" i="1"/>
  <c r="E229" i="1" s="1"/>
  <c r="K224" i="3"/>
  <c r="D229" i="4"/>
  <c r="E229" i="4" s="1"/>
  <c r="C125" i="5"/>
  <c r="G131" i="1" s="1"/>
  <c r="D125" i="5"/>
  <c r="H131" i="1" s="1"/>
  <c r="F124" i="5"/>
  <c r="J124" i="5" s="1"/>
  <c r="B116" i="3"/>
  <c r="G122" i="4"/>
  <c r="F122" i="4" s="1"/>
  <c r="K225" i="3" l="1"/>
  <c r="D230" i="4"/>
  <c r="E230" i="4" s="1"/>
  <c r="K225" i="5"/>
  <c r="D230" i="1"/>
  <c r="E230" i="1" s="1"/>
  <c r="F131" i="1"/>
  <c r="B125" i="5"/>
  <c r="D117" i="3"/>
  <c r="F116" i="3"/>
  <c r="J116" i="3" s="1"/>
  <c r="K226" i="5" l="1"/>
  <c r="D231" i="1"/>
  <c r="E231" i="1" s="1"/>
  <c r="K226" i="3"/>
  <c r="D231" i="4"/>
  <c r="E231" i="4" s="1"/>
  <c r="C126" i="5"/>
  <c r="G132" i="1" s="1"/>
  <c r="F125" i="5"/>
  <c r="J125" i="5" s="1"/>
  <c r="D126" i="5"/>
  <c r="H132" i="1" s="1"/>
  <c r="C117" i="3"/>
  <c r="H123" i="4"/>
  <c r="K227" i="3" l="1"/>
  <c r="D232" i="4"/>
  <c r="E232" i="4" s="1"/>
  <c r="K227" i="5"/>
  <c r="D232" i="1"/>
  <c r="E232" i="1" s="1"/>
  <c r="F132" i="1"/>
  <c r="B126" i="5"/>
  <c r="G123" i="4"/>
  <c r="F123" i="4" s="1"/>
  <c r="B117" i="3"/>
  <c r="K228" i="5" l="1"/>
  <c r="D233" i="1"/>
  <c r="E233" i="1" s="1"/>
  <c r="K228" i="3"/>
  <c r="D233" i="4"/>
  <c r="E233" i="4" s="1"/>
  <c r="C127" i="5"/>
  <c r="G133" i="1" s="1"/>
  <c r="D127" i="5"/>
  <c r="H133" i="1" s="1"/>
  <c r="F126" i="5"/>
  <c r="J126" i="5" s="1"/>
  <c r="C118" i="3"/>
  <c r="F117" i="3"/>
  <c r="J117" i="3" s="1"/>
  <c r="D118" i="3"/>
  <c r="H124" i="4" s="1"/>
  <c r="K229" i="3" l="1"/>
  <c r="D234" i="4"/>
  <c r="E234" i="4" s="1"/>
  <c r="K229" i="5"/>
  <c r="D234" i="1"/>
  <c r="E234" i="1" s="1"/>
  <c r="B127" i="5"/>
  <c r="D128" i="5" s="1"/>
  <c r="H134" i="1" s="1"/>
  <c r="F133" i="1"/>
  <c r="G124" i="4"/>
  <c r="B118" i="3"/>
  <c r="K230" i="5" l="1"/>
  <c r="D235" i="1"/>
  <c r="E235" i="1" s="1"/>
  <c r="K230" i="3"/>
  <c r="D235" i="4"/>
  <c r="E235" i="4" s="1"/>
  <c r="C128" i="5"/>
  <c r="G134" i="1" s="1"/>
  <c r="F134" i="1" s="1"/>
  <c r="F127" i="5"/>
  <c r="J127" i="5" s="1"/>
  <c r="D119" i="3"/>
  <c r="H125" i="4" s="1"/>
  <c r="G118" i="3"/>
  <c r="C119" i="3"/>
  <c r="F118" i="3"/>
  <c r="H118" i="3"/>
  <c r="K231" i="3" l="1"/>
  <c r="D236" i="4"/>
  <c r="E236" i="4" s="1"/>
  <c r="K231" i="5"/>
  <c r="D236" i="1"/>
  <c r="E236" i="1" s="1"/>
  <c r="B128" i="5"/>
  <c r="D129" i="5" s="1"/>
  <c r="H135" i="1" s="1"/>
  <c r="B119" i="3"/>
  <c r="G125" i="4"/>
  <c r="F125" i="4" s="1"/>
  <c r="N124" i="4"/>
  <c r="F124" i="4" s="1"/>
  <c r="J118" i="3"/>
  <c r="C129" i="5" l="1"/>
  <c r="G135" i="1" s="1"/>
  <c r="F135" i="1" s="1"/>
  <c r="F128" i="5"/>
  <c r="J128" i="5" s="1"/>
  <c r="K232" i="5"/>
  <c r="D237" i="1"/>
  <c r="E237" i="1" s="1"/>
  <c r="K232" i="3"/>
  <c r="D237" i="4"/>
  <c r="E237" i="4" s="1"/>
  <c r="F119" i="3"/>
  <c r="J119" i="3" s="1"/>
  <c r="D120" i="3"/>
  <c r="H126" i="4" s="1"/>
  <c r="C120" i="3"/>
  <c r="G126" i="4" s="1"/>
  <c r="B129" i="5" l="1"/>
  <c r="F129" i="5" s="1"/>
  <c r="J129" i="5" s="1"/>
  <c r="K233" i="3"/>
  <c r="D238" i="4"/>
  <c r="E238" i="4" s="1"/>
  <c r="K233" i="5"/>
  <c r="D238" i="1"/>
  <c r="E238" i="1" s="1"/>
  <c r="F126" i="4"/>
  <c r="B120" i="3"/>
  <c r="C130" i="5" l="1"/>
  <c r="B130" i="5" s="1"/>
  <c r="D130" i="5"/>
  <c r="H136" i="1" s="1"/>
  <c r="K234" i="5"/>
  <c r="D239" i="1"/>
  <c r="E239" i="1" s="1"/>
  <c r="K234" i="3"/>
  <c r="D239" i="4"/>
  <c r="E239" i="4" s="1"/>
  <c r="D121" i="3"/>
  <c r="F120" i="3"/>
  <c r="J120" i="3" s="1"/>
  <c r="G136" i="1" l="1"/>
  <c r="K235" i="5"/>
  <c r="D240" i="1"/>
  <c r="E240" i="1" s="1"/>
  <c r="K235" i="3"/>
  <c r="D240" i="4"/>
  <c r="E240" i="4" s="1"/>
  <c r="F130" i="5"/>
  <c r="C131" i="5"/>
  <c r="G137" i="1" s="1"/>
  <c r="G130" i="5"/>
  <c r="H130" i="5"/>
  <c r="D131" i="5"/>
  <c r="H137" i="1" s="1"/>
  <c r="C121" i="3"/>
  <c r="H127" i="4"/>
  <c r="K236" i="3" l="1"/>
  <c r="D241" i="4"/>
  <c r="E241" i="4" s="1"/>
  <c r="K236" i="5"/>
  <c r="D241" i="1"/>
  <c r="E241" i="1" s="1"/>
  <c r="B131" i="5"/>
  <c r="F131" i="5" s="1"/>
  <c r="J131" i="5" s="1"/>
  <c r="F137" i="1"/>
  <c r="N136" i="1"/>
  <c r="F136" i="1" s="1"/>
  <c r="J130" i="5"/>
  <c r="G127" i="4"/>
  <c r="F127" i="4" s="1"/>
  <c r="B121" i="3"/>
  <c r="C132" i="5" l="1"/>
  <c r="G138" i="1" s="1"/>
  <c r="K237" i="5"/>
  <c r="D242" i="1"/>
  <c r="E242" i="1" s="1"/>
  <c r="K237" i="3"/>
  <c r="D242" i="4"/>
  <c r="E242" i="4" s="1"/>
  <c r="D132" i="5"/>
  <c r="H138" i="1" s="1"/>
  <c r="D122" i="3"/>
  <c r="H128" i="4" s="1"/>
  <c r="C122" i="3"/>
  <c r="G128" i="4" s="1"/>
  <c r="F121" i="3"/>
  <c r="J121" i="3" s="1"/>
  <c r="B132" i="5" l="1"/>
  <c r="F138" i="1"/>
  <c r="K238" i="3"/>
  <c r="D243" i="4"/>
  <c r="E243" i="4" s="1"/>
  <c r="K238" i="5"/>
  <c r="D243" i="1"/>
  <c r="E243" i="1" s="1"/>
  <c r="D133" i="5"/>
  <c r="H139" i="1" s="1"/>
  <c r="F132" i="5"/>
  <c r="J132" i="5" s="1"/>
  <c r="C133" i="5"/>
  <c r="G139" i="1" s="1"/>
  <c r="F128" i="4"/>
  <c r="B122" i="3"/>
  <c r="C123" i="3" s="1"/>
  <c r="G129" i="4" s="1"/>
  <c r="F139" i="1" l="1"/>
  <c r="K239" i="5"/>
  <c r="D244" i="1"/>
  <c r="E244" i="1" s="1"/>
  <c r="K239" i="3"/>
  <c r="D244" i="4"/>
  <c r="E244" i="4" s="1"/>
  <c r="F122" i="3"/>
  <c r="J122" i="3" s="1"/>
  <c r="D123" i="3"/>
  <c r="H129" i="4" s="1"/>
  <c r="F129" i="4" s="1"/>
  <c r="B133" i="5"/>
  <c r="B123" i="3"/>
  <c r="K240" i="3" l="1"/>
  <c r="D245" i="4"/>
  <c r="E245" i="4" s="1"/>
  <c r="K240" i="5"/>
  <c r="D245" i="1"/>
  <c r="E245" i="1" s="1"/>
  <c r="F133" i="5"/>
  <c r="J133" i="5" s="1"/>
  <c r="C134" i="5"/>
  <c r="G140" i="1" s="1"/>
  <c r="D134" i="5"/>
  <c r="H140" i="1" s="1"/>
  <c r="F123" i="3"/>
  <c r="J123" i="3" s="1"/>
  <c r="C124" i="3"/>
  <c r="G130" i="4" s="1"/>
  <c r="D124" i="3"/>
  <c r="H130" i="4" s="1"/>
  <c r="K241" i="5" l="1"/>
  <c r="D246" i="1"/>
  <c r="E246" i="1" s="1"/>
  <c r="K241" i="3"/>
  <c r="D246" i="4"/>
  <c r="E246" i="4" s="1"/>
  <c r="F140" i="1"/>
  <c r="B134" i="5"/>
  <c r="F130" i="4"/>
  <c r="B124" i="3"/>
  <c r="K242" i="3" l="1"/>
  <c r="D247" i="4"/>
  <c r="E247" i="4" s="1"/>
  <c r="K242" i="5"/>
  <c r="D247" i="1"/>
  <c r="E247" i="1" s="1"/>
  <c r="D135" i="5"/>
  <c r="H141" i="1" s="1"/>
  <c r="F134" i="5"/>
  <c r="J134" i="5" s="1"/>
  <c r="C135" i="5"/>
  <c r="G141" i="1" s="1"/>
  <c r="F124" i="3"/>
  <c r="J124" i="3" s="1"/>
  <c r="D125" i="3"/>
  <c r="F141" i="1" l="1"/>
  <c r="K243" i="5"/>
  <c r="D248" i="1"/>
  <c r="E248" i="1" s="1"/>
  <c r="K243" i="3"/>
  <c r="D248" i="4"/>
  <c r="E248" i="4" s="1"/>
  <c r="B135" i="5"/>
  <c r="C125" i="3"/>
  <c r="H131" i="4"/>
  <c r="K244" i="3" l="1"/>
  <c r="D249" i="4"/>
  <c r="E249" i="4" s="1"/>
  <c r="K244" i="5"/>
  <c r="D249" i="1"/>
  <c r="E249" i="1" s="1"/>
  <c r="D136" i="5"/>
  <c r="H142" i="1" s="1"/>
  <c r="C136" i="5"/>
  <c r="G142" i="1" s="1"/>
  <c r="F135" i="5"/>
  <c r="J135" i="5" s="1"/>
  <c r="G131" i="4"/>
  <c r="F131" i="4" s="1"/>
  <c r="B125" i="3"/>
  <c r="K245" i="5" l="1"/>
  <c r="D250" i="1"/>
  <c r="E250" i="1" s="1"/>
  <c r="K245" i="3"/>
  <c r="D250" i="4"/>
  <c r="E250" i="4" s="1"/>
  <c r="F142" i="1"/>
  <c r="B136" i="5"/>
  <c r="C126" i="3"/>
  <c r="G132" i="4" s="1"/>
  <c r="F125" i="3"/>
  <c r="J125" i="3" s="1"/>
  <c r="D126" i="3"/>
  <c r="H132" i="4" s="1"/>
  <c r="K246" i="3" l="1"/>
  <c r="D251" i="4"/>
  <c r="E251" i="4" s="1"/>
  <c r="K246" i="5"/>
  <c r="D251" i="1"/>
  <c r="E251" i="1" s="1"/>
  <c r="D137" i="5"/>
  <c r="H143" i="1" s="1"/>
  <c r="C137" i="5"/>
  <c r="G143" i="1" s="1"/>
  <c r="F143" i="1" s="1"/>
  <c r="F136" i="5"/>
  <c r="J136" i="5" s="1"/>
  <c r="B126" i="3"/>
  <c r="F126" i="3" s="1"/>
  <c r="J126" i="3" s="1"/>
  <c r="F132" i="4"/>
  <c r="K247" i="5" l="1"/>
  <c r="D252" i="1"/>
  <c r="E252" i="1" s="1"/>
  <c r="K247" i="3"/>
  <c r="D252" i="4"/>
  <c r="E252" i="4" s="1"/>
  <c r="B137" i="5"/>
  <c r="D127" i="3"/>
  <c r="H133" i="4" s="1"/>
  <c r="C127" i="3"/>
  <c r="G133" i="4" s="1"/>
  <c r="K248" i="3" l="1"/>
  <c r="D253" i="4"/>
  <c r="E253" i="4" s="1"/>
  <c r="K248" i="5"/>
  <c r="D253" i="1"/>
  <c r="E253" i="1" s="1"/>
  <c r="F137" i="5"/>
  <c r="J137" i="5" s="1"/>
  <c r="C138" i="5"/>
  <c r="G144" i="1" s="1"/>
  <c r="D138" i="5"/>
  <c r="H144" i="1" s="1"/>
  <c r="B127" i="3"/>
  <c r="F127" i="3" s="1"/>
  <c r="J127" i="3" s="1"/>
  <c r="F133" i="4"/>
  <c r="K249" i="5" l="1"/>
  <c r="D254" i="1"/>
  <c r="E254" i="1" s="1"/>
  <c r="C128" i="3"/>
  <c r="B128" i="3" s="1"/>
  <c r="K249" i="3"/>
  <c r="D254" i="4"/>
  <c r="E254" i="4" s="1"/>
  <c r="F144" i="1"/>
  <c r="B138" i="5"/>
  <c r="D128" i="3"/>
  <c r="H134" i="4" s="1"/>
  <c r="K250" i="3" l="1"/>
  <c r="D256" i="4" s="1"/>
  <c r="E256" i="4" s="1"/>
  <c r="D255" i="4"/>
  <c r="E255" i="4" s="1"/>
  <c r="E257" i="4" s="1"/>
  <c r="G134" i="4"/>
  <c r="F134" i="4" s="1"/>
  <c r="K250" i="5"/>
  <c r="D256" i="1" s="1"/>
  <c r="E256" i="1" s="1"/>
  <c r="D255" i="1"/>
  <c r="E255" i="1" s="1"/>
  <c r="E257" i="1" s="1"/>
  <c r="D139" i="5"/>
  <c r="H145" i="1" s="1"/>
  <c r="C139" i="5"/>
  <c r="G145" i="1" s="1"/>
  <c r="F138" i="5"/>
  <c r="J138" i="5" s="1"/>
  <c r="D129" i="3"/>
  <c r="H135" i="4" s="1"/>
  <c r="C129" i="3"/>
  <c r="F128" i="3"/>
  <c r="J128" i="3" s="1"/>
  <c r="F145" i="1" l="1"/>
  <c r="B139" i="5"/>
  <c r="B129" i="3"/>
  <c r="G135" i="4"/>
  <c r="F135" i="4" s="1"/>
  <c r="F139" i="5" l="1"/>
  <c r="J139" i="5" s="1"/>
  <c r="D140" i="5"/>
  <c r="H146" i="1" s="1"/>
  <c r="C140" i="5"/>
  <c r="G146" i="1" s="1"/>
  <c r="C130" i="3"/>
  <c r="F129" i="3"/>
  <c r="J129" i="3" s="1"/>
  <c r="D130" i="3"/>
  <c r="H136" i="4" s="1"/>
  <c r="F146" i="1" l="1"/>
  <c r="B140" i="5"/>
  <c r="G136" i="4"/>
  <c r="B130" i="3"/>
  <c r="C141" i="5" l="1"/>
  <c r="G147" i="1" s="1"/>
  <c r="F140" i="5"/>
  <c r="J140" i="5" s="1"/>
  <c r="D141" i="5"/>
  <c r="H147" i="1" s="1"/>
  <c r="C131" i="3"/>
  <c r="G137" i="4" s="1"/>
  <c r="H130" i="3"/>
  <c r="G130" i="3"/>
  <c r="D131" i="3"/>
  <c r="H137" i="4" s="1"/>
  <c r="F130" i="3"/>
  <c r="F147" i="1" l="1"/>
  <c r="N136" i="4"/>
  <c r="F136" i="4" s="1"/>
  <c r="B141" i="5"/>
  <c r="J130" i="3"/>
  <c r="B131" i="3"/>
  <c r="F131" i="3" s="1"/>
  <c r="J131" i="3" s="1"/>
  <c r="F137" i="4"/>
  <c r="C132" i="3" l="1"/>
  <c r="B132" i="3" s="1"/>
  <c r="D132" i="3"/>
  <c r="H138" i="4" s="1"/>
  <c r="D142" i="5"/>
  <c r="H148" i="1" s="1"/>
  <c r="C142" i="5"/>
  <c r="F141" i="5"/>
  <c r="J141" i="5" s="1"/>
  <c r="G138" i="4" l="1"/>
  <c r="F138" i="4" s="1"/>
  <c r="B142" i="5"/>
  <c r="G148" i="1"/>
  <c r="D133" i="3"/>
  <c r="F132" i="3"/>
  <c r="J132" i="3" s="1"/>
  <c r="D143" i="5" l="1"/>
  <c r="H149" i="1" s="1"/>
  <c r="H142" i="5"/>
  <c r="F142" i="5"/>
  <c r="C143" i="5"/>
  <c r="G149" i="1" s="1"/>
  <c r="G142" i="5"/>
  <c r="C133" i="3"/>
  <c r="H139" i="4"/>
  <c r="J142" i="5" l="1"/>
  <c r="B143" i="5"/>
  <c r="F143" i="5" s="1"/>
  <c r="J143" i="5" s="1"/>
  <c r="N148" i="1"/>
  <c r="F148" i="1" s="1"/>
  <c r="F149" i="1"/>
  <c r="B133" i="3"/>
  <c r="G139" i="4"/>
  <c r="F139" i="4" s="1"/>
  <c r="C144" i="5" l="1"/>
  <c r="G150" i="1" s="1"/>
  <c r="D144" i="5"/>
  <c r="H150" i="1" s="1"/>
  <c r="D134" i="3"/>
  <c r="F133" i="3"/>
  <c r="J133" i="3" s="1"/>
  <c r="B144" i="5" l="1"/>
  <c r="D145" i="5" s="1"/>
  <c r="H151" i="1" s="1"/>
  <c r="F150" i="1"/>
  <c r="C145" i="5"/>
  <c r="G151" i="1" s="1"/>
  <c r="C134" i="3"/>
  <c r="H140" i="4"/>
  <c r="F144" i="5" l="1"/>
  <c r="J144" i="5" s="1"/>
  <c r="F151" i="1"/>
  <c r="B145" i="5"/>
  <c r="G140" i="4"/>
  <c r="F140" i="4" s="1"/>
  <c r="B134" i="3"/>
  <c r="C146" i="5" l="1"/>
  <c r="G152" i="1" s="1"/>
  <c r="D146" i="5"/>
  <c r="H152" i="1" s="1"/>
  <c r="F145" i="5"/>
  <c r="J145" i="5" s="1"/>
  <c r="F134" i="3"/>
  <c r="J134" i="3" s="1"/>
  <c r="D135" i="3"/>
  <c r="H141" i="4" s="1"/>
  <c r="C135" i="3"/>
  <c r="G141" i="4" s="1"/>
  <c r="F141" i="4" l="1"/>
  <c r="F152" i="1"/>
  <c r="B146" i="5"/>
  <c r="B135" i="3"/>
  <c r="F146" i="5" l="1"/>
  <c r="J146" i="5" s="1"/>
  <c r="D147" i="5"/>
  <c r="H153" i="1" s="1"/>
  <c r="C147" i="5"/>
  <c r="G153" i="1" s="1"/>
  <c r="F135" i="3"/>
  <c r="J135" i="3" s="1"/>
  <c r="D136" i="3"/>
  <c r="H142" i="4" s="1"/>
  <c r="C136" i="3"/>
  <c r="G142" i="4" s="1"/>
  <c r="F153" i="1" l="1"/>
  <c r="B147" i="5"/>
  <c r="B136" i="3"/>
  <c r="F142" i="4"/>
  <c r="C148" i="5" l="1"/>
  <c r="G154" i="1" s="1"/>
  <c r="F147" i="5"/>
  <c r="J147" i="5" s="1"/>
  <c r="D148" i="5"/>
  <c r="H154" i="1" s="1"/>
  <c r="C137" i="3"/>
  <c r="G143" i="4" s="1"/>
  <c r="F136" i="3"/>
  <c r="J136" i="3" s="1"/>
  <c r="D137" i="3"/>
  <c r="H143" i="4" s="1"/>
  <c r="F154" i="1" l="1"/>
  <c r="B148" i="5"/>
  <c r="B137" i="3"/>
  <c r="D138" i="3" s="1"/>
  <c r="H144" i="4" s="1"/>
  <c r="C138" i="3"/>
  <c r="G144" i="4" s="1"/>
  <c r="F143" i="4"/>
  <c r="D149" i="5" l="1"/>
  <c r="H155" i="1" s="1"/>
  <c r="C149" i="5"/>
  <c r="G155" i="1" s="1"/>
  <c r="F148" i="5"/>
  <c r="J148" i="5" s="1"/>
  <c r="F137" i="3"/>
  <c r="J137" i="3" s="1"/>
  <c r="F144" i="4"/>
  <c r="B138" i="3"/>
  <c r="F138" i="3" s="1"/>
  <c r="J138" i="3" s="1"/>
  <c r="F155" i="1" l="1"/>
  <c r="C139" i="3"/>
  <c r="G145" i="4" s="1"/>
  <c r="B149" i="5"/>
  <c r="D139" i="3"/>
  <c r="H145" i="4" s="1"/>
  <c r="F145" i="4" l="1"/>
  <c r="B139" i="3"/>
  <c r="F149" i="5"/>
  <c r="J149" i="5" s="1"/>
  <c r="D150" i="5"/>
  <c r="H156" i="1" s="1"/>
  <c r="C150" i="5"/>
  <c r="G156" i="1" s="1"/>
  <c r="D140" i="3"/>
  <c r="H146" i="4" s="1"/>
  <c r="F156" i="1" l="1"/>
  <c r="F139" i="3"/>
  <c r="J139" i="3" s="1"/>
  <c r="C140" i="3"/>
  <c r="B150" i="5"/>
  <c r="G146" i="4" l="1"/>
  <c r="F146" i="4" s="1"/>
  <c r="B140" i="3"/>
  <c r="D151" i="5"/>
  <c r="H157" i="1" s="1"/>
  <c r="C151" i="5"/>
  <c r="G157" i="1" s="1"/>
  <c r="F150" i="5"/>
  <c r="J150" i="5" s="1"/>
  <c r="F157" i="1" l="1"/>
  <c r="F140" i="3"/>
  <c r="J140" i="3" s="1"/>
  <c r="D141" i="3"/>
  <c r="H147" i="4" s="1"/>
  <c r="C141" i="3"/>
  <c r="B151" i="5"/>
  <c r="B141" i="3" l="1"/>
  <c r="G147" i="4"/>
  <c r="F147" i="4" s="1"/>
  <c r="F151" i="5"/>
  <c r="J151" i="5" s="1"/>
  <c r="C152" i="5"/>
  <c r="G158" i="1" s="1"/>
  <c r="D152" i="5"/>
  <c r="H158" i="1" s="1"/>
  <c r="C142" i="3" l="1"/>
  <c r="F141" i="3"/>
  <c r="J141" i="3" s="1"/>
  <c r="D142" i="3"/>
  <c r="H148" i="4" s="1"/>
  <c r="F158" i="1"/>
  <c r="B152" i="5"/>
  <c r="G148" i="4" l="1"/>
  <c r="B142" i="3"/>
  <c r="D153" i="5"/>
  <c r="H159" i="1" s="1"/>
  <c r="C153" i="5"/>
  <c r="G159" i="1" s="1"/>
  <c r="F159" i="1" s="1"/>
  <c r="F152" i="5"/>
  <c r="J152" i="5" s="1"/>
  <c r="F142" i="3" l="1"/>
  <c r="H142" i="3"/>
  <c r="D143" i="3"/>
  <c r="H149" i="4" s="1"/>
  <c r="G142" i="3"/>
  <c r="C143" i="3"/>
  <c r="B153" i="5"/>
  <c r="N148" i="4" l="1"/>
  <c r="F148" i="4" s="1"/>
  <c r="G149" i="4"/>
  <c r="F149" i="4" s="1"/>
  <c r="B143" i="3"/>
  <c r="J142" i="3"/>
  <c r="C154" i="5"/>
  <c r="F153" i="5"/>
  <c r="J153" i="5" s="1"/>
  <c r="D154" i="5"/>
  <c r="H160" i="1" s="1"/>
  <c r="F143" i="3" l="1"/>
  <c r="J143" i="3" s="1"/>
  <c r="D144" i="3"/>
  <c r="H150" i="4" s="1"/>
  <c r="C144" i="3"/>
  <c r="B154" i="5"/>
  <c r="G160" i="1"/>
  <c r="G150" i="4" l="1"/>
  <c r="F150" i="4" s="1"/>
  <c r="B144" i="3"/>
  <c r="G154" i="5"/>
  <c r="C155" i="5"/>
  <c r="G161" i="1" s="1"/>
  <c r="D155" i="5"/>
  <c r="H161" i="1" s="1"/>
  <c r="H154" i="5"/>
  <c r="F154" i="5"/>
  <c r="N160" i="1" l="1"/>
  <c r="F160" i="1" s="1"/>
  <c r="J154" i="5"/>
  <c r="B155" i="5"/>
  <c r="F155" i="5" s="1"/>
  <c r="J155" i="5" s="1"/>
  <c r="F144" i="3"/>
  <c r="J144" i="3" s="1"/>
  <c r="C145" i="3"/>
  <c r="G151" i="4" s="1"/>
  <c r="D145" i="3"/>
  <c r="H151" i="4" s="1"/>
  <c r="F161" i="1"/>
  <c r="F151" i="4" l="1"/>
  <c r="B145" i="3"/>
  <c r="D146" i="3" s="1"/>
  <c r="H152" i="4" s="1"/>
  <c r="D156" i="5"/>
  <c r="H162" i="1" s="1"/>
  <c r="C156" i="5"/>
  <c r="G162" i="1" s="1"/>
  <c r="F162" i="1" s="1"/>
  <c r="F145" i="3" l="1"/>
  <c r="J145" i="3" s="1"/>
  <c r="C146" i="3"/>
  <c r="B156" i="5"/>
  <c r="C157" i="5" s="1"/>
  <c r="G163" i="1" s="1"/>
  <c r="D157" i="5" l="1"/>
  <c r="H163" i="1" s="1"/>
  <c r="F163" i="1" s="1"/>
  <c r="F156" i="5"/>
  <c r="J156" i="5" s="1"/>
  <c r="B146" i="3"/>
  <c r="G152" i="4"/>
  <c r="F152" i="4" s="1"/>
  <c r="B157" i="5"/>
  <c r="F146" i="3" l="1"/>
  <c r="J146" i="3" s="1"/>
  <c r="D147" i="3"/>
  <c r="H153" i="4" s="1"/>
  <c r="C147" i="3"/>
  <c r="D158" i="5"/>
  <c r="H164" i="1" s="1"/>
  <c r="C158" i="5"/>
  <c r="G164" i="1" s="1"/>
  <c r="F157" i="5"/>
  <c r="J157" i="5" s="1"/>
  <c r="F164" i="1" l="1"/>
  <c r="B147" i="3"/>
  <c r="G153" i="4"/>
  <c r="F153" i="4" s="1"/>
  <c r="B158" i="5"/>
  <c r="F147" i="3" l="1"/>
  <c r="J147" i="3" s="1"/>
  <c r="D148" i="3"/>
  <c r="H154" i="4" s="1"/>
  <c r="C148" i="3"/>
  <c r="C159" i="5"/>
  <c r="G165" i="1" s="1"/>
  <c r="D159" i="5"/>
  <c r="H165" i="1" s="1"/>
  <c r="F158" i="5"/>
  <c r="J158" i="5" s="1"/>
  <c r="G154" i="4" l="1"/>
  <c r="F154" i="4" s="1"/>
  <c r="B148" i="3"/>
  <c r="B159" i="5"/>
  <c r="D160" i="5" s="1"/>
  <c r="H166" i="1" s="1"/>
  <c r="F165" i="1"/>
  <c r="C160" i="5"/>
  <c r="G166" i="1" s="1"/>
  <c r="F166" i="1" l="1"/>
  <c r="F159" i="5"/>
  <c r="J159" i="5" s="1"/>
  <c r="C149" i="3"/>
  <c r="D149" i="3"/>
  <c r="H155" i="4" s="1"/>
  <c r="F148" i="3"/>
  <c r="J148" i="3" s="1"/>
  <c r="B160" i="5"/>
  <c r="G155" i="4" l="1"/>
  <c r="F155" i="4" s="1"/>
  <c r="B149" i="3"/>
  <c r="F160" i="5"/>
  <c r="J160" i="5" s="1"/>
  <c r="D161" i="5"/>
  <c r="H167" i="1" s="1"/>
  <c r="C161" i="5"/>
  <c r="G167" i="1" s="1"/>
  <c r="F149" i="3" l="1"/>
  <c r="J149" i="3" s="1"/>
  <c r="C150" i="3"/>
  <c r="G156" i="4" s="1"/>
  <c r="D150" i="3"/>
  <c r="H156" i="4" s="1"/>
  <c r="B161" i="5"/>
  <c r="C162" i="5" s="1"/>
  <c r="G168" i="1" s="1"/>
  <c r="F167" i="1"/>
  <c r="F161" i="5" l="1"/>
  <c r="J161" i="5" s="1"/>
  <c r="D162" i="5"/>
  <c r="H168" i="1" s="1"/>
  <c r="F168" i="1" s="1"/>
  <c r="B150" i="3"/>
  <c r="F156" i="4"/>
  <c r="B162" i="5"/>
  <c r="D151" i="3" l="1"/>
  <c r="H157" i="4" s="1"/>
  <c r="F150" i="3"/>
  <c r="J150" i="3" s="1"/>
  <c r="C151" i="3"/>
  <c r="G157" i="4" s="1"/>
  <c r="D163" i="5"/>
  <c r="H169" i="1" s="1"/>
  <c r="C163" i="5"/>
  <c r="G169" i="1" s="1"/>
  <c r="F162" i="5"/>
  <c r="J162" i="5" s="1"/>
  <c r="F169" i="1" l="1"/>
  <c r="F157" i="4"/>
  <c r="B151" i="3"/>
  <c r="B163" i="5"/>
  <c r="F151" i="3" l="1"/>
  <c r="J151" i="3" s="1"/>
  <c r="D152" i="3"/>
  <c r="H158" i="4" s="1"/>
  <c r="C152" i="3"/>
  <c r="G158" i="4" s="1"/>
  <c r="D164" i="5"/>
  <c r="H170" i="1" s="1"/>
  <c r="C164" i="5"/>
  <c r="G170" i="1" s="1"/>
  <c r="F163" i="5"/>
  <c r="J163" i="5" s="1"/>
  <c r="F158" i="4" l="1"/>
  <c r="F170" i="1"/>
  <c r="B152" i="3"/>
  <c r="B164" i="5"/>
  <c r="C153" i="3" l="1"/>
  <c r="G159" i="4" s="1"/>
  <c r="F152" i="3"/>
  <c r="J152" i="3" s="1"/>
  <c r="D153" i="3"/>
  <c r="H159" i="4" s="1"/>
  <c r="F164" i="5"/>
  <c r="J164" i="5" s="1"/>
  <c r="D165" i="5"/>
  <c r="H171" i="1" s="1"/>
  <c r="C165" i="5"/>
  <c r="G171" i="1" s="1"/>
  <c r="F159" i="4" l="1"/>
  <c r="B153" i="3"/>
  <c r="B165" i="5"/>
  <c r="D166" i="5" s="1"/>
  <c r="H172" i="1" s="1"/>
  <c r="F171" i="1"/>
  <c r="C166" i="5" l="1"/>
  <c r="B166" i="5" s="1"/>
  <c r="H166" i="5" s="1"/>
  <c r="F153" i="3"/>
  <c r="J153" i="3" s="1"/>
  <c r="C154" i="3"/>
  <c r="D154" i="3"/>
  <c r="H160" i="4" s="1"/>
  <c r="F165" i="5"/>
  <c r="J165" i="5" s="1"/>
  <c r="G172" i="1" l="1"/>
  <c r="C167" i="5"/>
  <c r="G173" i="1" s="1"/>
  <c r="G166" i="5"/>
  <c r="D167" i="5"/>
  <c r="H173" i="1" s="1"/>
  <c r="F166" i="5"/>
  <c r="B154" i="3"/>
  <c r="G160" i="4"/>
  <c r="N172" i="1"/>
  <c r="F172" i="1" s="1"/>
  <c r="J166" i="5" l="1"/>
  <c r="B167" i="5"/>
  <c r="C168" i="5" s="1"/>
  <c r="G174" i="1" s="1"/>
  <c r="F173" i="1"/>
  <c r="D155" i="3"/>
  <c r="H161" i="4" s="1"/>
  <c r="G154" i="3"/>
  <c r="H154" i="3"/>
  <c r="F154" i="3"/>
  <c r="C155" i="3"/>
  <c r="G161" i="4" s="1"/>
  <c r="F161" i="4" s="1"/>
  <c r="D168" i="5"/>
  <c r="H174" i="1" s="1"/>
  <c r="F167" i="5"/>
  <c r="J167" i="5" s="1"/>
  <c r="F174" i="1" l="1"/>
  <c r="B168" i="5"/>
  <c r="B155" i="3"/>
  <c r="F155" i="3" s="1"/>
  <c r="J155" i="3" s="1"/>
  <c r="N160" i="4"/>
  <c r="F160" i="4" s="1"/>
  <c r="J154" i="3"/>
  <c r="C169" i="5" l="1"/>
  <c r="F168" i="5"/>
  <c r="J168" i="5" s="1"/>
  <c r="D169" i="5"/>
  <c r="H175" i="1" s="1"/>
  <c r="C156" i="3"/>
  <c r="G162" i="4" s="1"/>
  <c r="D156" i="3"/>
  <c r="H162" i="4" s="1"/>
  <c r="G175" i="1" l="1"/>
  <c r="F175" i="1" s="1"/>
  <c r="B169" i="5"/>
  <c r="B156" i="3"/>
  <c r="D157" i="3" s="1"/>
  <c r="H163" i="4" s="1"/>
  <c r="F162" i="4"/>
  <c r="D170" i="5" l="1"/>
  <c r="H176" i="1" s="1"/>
  <c r="F169" i="5"/>
  <c r="J169" i="5" s="1"/>
  <c r="C170" i="5"/>
  <c r="C157" i="3"/>
  <c r="G163" i="4" s="1"/>
  <c r="F163" i="4" s="1"/>
  <c r="F156" i="3"/>
  <c r="J156" i="3" s="1"/>
  <c r="G176" i="1" l="1"/>
  <c r="F176" i="1" s="1"/>
  <c r="B170" i="5"/>
  <c r="B157" i="3"/>
  <c r="D158" i="3" s="1"/>
  <c r="H164" i="4" s="1"/>
  <c r="C158" i="3"/>
  <c r="G164" i="4" s="1"/>
  <c r="F157" i="3" l="1"/>
  <c r="J157" i="3" s="1"/>
  <c r="D171" i="5"/>
  <c r="H177" i="1" s="1"/>
  <c r="F170" i="5"/>
  <c r="J170" i="5" s="1"/>
  <c r="C171" i="5"/>
  <c r="F164" i="4"/>
  <c r="B158" i="3"/>
  <c r="G177" i="1" l="1"/>
  <c r="F177" i="1" s="1"/>
  <c r="B171" i="5"/>
  <c r="F158" i="3"/>
  <c r="J158" i="3" s="1"/>
  <c r="D159" i="3"/>
  <c r="H165" i="4" s="1"/>
  <c r="C159" i="3"/>
  <c r="G165" i="4" s="1"/>
  <c r="D172" i="5" l="1"/>
  <c r="H178" i="1" s="1"/>
  <c r="F171" i="5"/>
  <c r="J171" i="5" s="1"/>
  <c r="C172" i="5"/>
  <c r="F165" i="4"/>
  <c r="B159" i="3"/>
  <c r="B172" i="5" l="1"/>
  <c r="G178" i="1"/>
  <c r="F178" i="1" s="1"/>
  <c r="C160" i="3"/>
  <c r="G166" i="4" s="1"/>
  <c r="F159" i="3"/>
  <c r="J159" i="3" s="1"/>
  <c r="D160" i="3"/>
  <c r="H166" i="4" s="1"/>
  <c r="C173" i="5" l="1"/>
  <c r="F172" i="5"/>
  <c r="J172" i="5" s="1"/>
  <c r="D173" i="5"/>
  <c r="H179" i="1" s="1"/>
  <c r="F166" i="4"/>
  <c r="B160" i="3"/>
  <c r="D161" i="3" s="1"/>
  <c r="H167" i="4" s="1"/>
  <c r="B173" i="5" l="1"/>
  <c r="G179" i="1"/>
  <c r="F179" i="1" s="1"/>
  <c r="C161" i="3"/>
  <c r="G167" i="4" s="1"/>
  <c r="F167" i="4" s="1"/>
  <c r="F160" i="3"/>
  <c r="J160" i="3" s="1"/>
  <c r="C174" i="5" l="1"/>
  <c r="G180" i="1" s="1"/>
  <c r="F180" i="1" s="1"/>
  <c r="D174" i="5"/>
  <c r="H180" i="1" s="1"/>
  <c r="F173" i="5"/>
  <c r="J173" i="5" s="1"/>
  <c r="B161" i="3"/>
  <c r="D162" i="3" s="1"/>
  <c r="H168" i="4" s="1"/>
  <c r="B174" i="5" l="1"/>
  <c r="F174" i="5"/>
  <c r="J174" i="5" s="1"/>
  <c r="D175" i="5"/>
  <c r="H181" i="1" s="1"/>
  <c r="C175" i="5"/>
  <c r="G181" i="1" s="1"/>
  <c r="F181" i="1" s="1"/>
  <c r="F161" i="3"/>
  <c r="J161" i="3" s="1"/>
  <c r="C162" i="3"/>
  <c r="G168" i="4" s="1"/>
  <c r="F168" i="4" s="1"/>
  <c r="B175" i="5" l="1"/>
  <c r="B162" i="3"/>
  <c r="F162" i="3" s="1"/>
  <c r="J162" i="3" s="1"/>
  <c r="C163" i="3"/>
  <c r="G169" i="4" s="1"/>
  <c r="D163" i="3"/>
  <c r="H169" i="4" s="1"/>
  <c r="F175" i="5" l="1"/>
  <c r="J175" i="5" s="1"/>
  <c r="C176" i="5"/>
  <c r="D176" i="5"/>
  <c r="H182" i="1" s="1"/>
  <c r="F169" i="4"/>
  <c r="B163" i="3"/>
  <c r="G182" i="1" l="1"/>
  <c r="F182" i="1" s="1"/>
  <c r="B176" i="5"/>
  <c r="F163" i="3"/>
  <c r="J163" i="3" s="1"/>
  <c r="C164" i="3"/>
  <c r="G170" i="4" s="1"/>
  <c r="D164" i="3"/>
  <c r="H170" i="4" s="1"/>
  <c r="F176" i="5" l="1"/>
  <c r="J176" i="5" s="1"/>
  <c r="D177" i="5"/>
  <c r="H183" i="1" s="1"/>
  <c r="C177" i="5"/>
  <c r="F170" i="4"/>
  <c r="B164" i="3"/>
  <c r="G183" i="1" l="1"/>
  <c r="F183" i="1" s="1"/>
  <c r="B177" i="5"/>
  <c r="D165" i="3"/>
  <c r="H171" i="4" s="1"/>
  <c r="F164" i="3"/>
  <c r="J164" i="3" s="1"/>
  <c r="C165" i="3"/>
  <c r="G171" i="4" s="1"/>
  <c r="F171" i="4" s="1"/>
  <c r="C178" i="5" l="1"/>
  <c r="D178" i="5"/>
  <c r="H184" i="1" s="1"/>
  <c r="F177" i="5"/>
  <c r="J177" i="5" s="1"/>
  <c r="B165" i="3"/>
  <c r="B178" i="5" l="1"/>
  <c r="G184" i="1"/>
  <c r="D166" i="3"/>
  <c r="H172" i="4" s="1"/>
  <c r="F165" i="3"/>
  <c r="J165" i="3" s="1"/>
  <c r="C166" i="3"/>
  <c r="B166" i="3" s="1"/>
  <c r="F178" i="5" l="1"/>
  <c r="H178" i="5"/>
  <c r="G178" i="5"/>
  <c r="N184" i="1" s="1"/>
  <c r="F184" i="1" s="1"/>
  <c r="D179" i="5"/>
  <c r="H185" i="1" s="1"/>
  <c r="C179" i="5"/>
  <c r="G185" i="1" s="1"/>
  <c r="F185" i="1" s="1"/>
  <c r="H166" i="3"/>
  <c r="G166" i="3"/>
  <c r="F166" i="3"/>
  <c r="D167" i="3"/>
  <c r="H173" i="4" s="1"/>
  <c r="C167" i="3"/>
  <c r="G173" i="4" s="1"/>
  <c r="G172" i="4"/>
  <c r="N172" i="4" l="1"/>
  <c r="B179" i="5"/>
  <c r="J178" i="5"/>
  <c r="B167" i="3"/>
  <c r="F167" i="3" s="1"/>
  <c r="J167" i="3" s="1"/>
  <c r="F172" i="4"/>
  <c r="J166" i="3"/>
  <c r="F173" i="4"/>
  <c r="D180" i="5" l="1"/>
  <c r="H186" i="1" s="1"/>
  <c r="F179" i="5"/>
  <c r="J179" i="5" s="1"/>
  <c r="C180" i="5"/>
  <c r="G186" i="1" s="1"/>
  <c r="F186" i="1" s="1"/>
  <c r="D168" i="3"/>
  <c r="H174" i="4" s="1"/>
  <c r="C168" i="3"/>
  <c r="B180" i="5" l="1"/>
  <c r="B168" i="3"/>
  <c r="G174" i="4"/>
  <c r="F174" i="4" s="1"/>
  <c r="F180" i="5" l="1"/>
  <c r="J180" i="5" s="1"/>
  <c r="C181" i="5"/>
  <c r="G187" i="1" s="1"/>
  <c r="F187" i="1" s="1"/>
  <c r="D181" i="5"/>
  <c r="H187" i="1" s="1"/>
  <c r="F168" i="3"/>
  <c r="J168" i="3" s="1"/>
  <c r="C169" i="3"/>
  <c r="D169" i="3"/>
  <c r="H175" i="4" s="1"/>
  <c r="B181" i="5" l="1"/>
  <c r="G175" i="4"/>
  <c r="F175" i="4" s="1"/>
  <c r="B169" i="3"/>
  <c r="C182" i="5" l="1"/>
  <c r="G188" i="1" s="1"/>
  <c r="F188" i="1" s="1"/>
  <c r="D182" i="5"/>
  <c r="H188" i="1" s="1"/>
  <c r="F181" i="5"/>
  <c r="J181" i="5" s="1"/>
  <c r="F169" i="3"/>
  <c r="J169" i="3" s="1"/>
  <c r="D170" i="3"/>
  <c r="H176" i="4" s="1"/>
  <c r="C170" i="3"/>
  <c r="B182" i="5" l="1"/>
  <c r="B170" i="3"/>
  <c r="G176" i="4"/>
  <c r="F176" i="4" s="1"/>
  <c r="F182" i="5" l="1"/>
  <c r="J182" i="5" s="1"/>
  <c r="C183" i="5"/>
  <c r="G189" i="1" s="1"/>
  <c r="F189" i="1" s="1"/>
  <c r="D183" i="5"/>
  <c r="H189" i="1" s="1"/>
  <c r="F170" i="3"/>
  <c r="J170" i="3" s="1"/>
  <c r="C171" i="3"/>
  <c r="D171" i="3"/>
  <c r="H177" i="4" s="1"/>
  <c r="B183" i="5" l="1"/>
  <c r="B171" i="3"/>
  <c r="G177" i="4"/>
  <c r="F177" i="4" s="1"/>
  <c r="C172" i="3"/>
  <c r="D184" i="5" l="1"/>
  <c r="H190" i="1" s="1"/>
  <c r="C184" i="5"/>
  <c r="G190" i="1" s="1"/>
  <c r="F190" i="1" s="1"/>
  <c r="F183" i="5"/>
  <c r="J183" i="5" s="1"/>
  <c r="D172" i="3"/>
  <c r="H178" i="4" s="1"/>
  <c r="F171" i="3"/>
  <c r="J171" i="3" s="1"/>
  <c r="G178" i="4"/>
  <c r="B172" i="3"/>
  <c r="B184" i="5" l="1"/>
  <c r="F178" i="4"/>
  <c r="D173" i="3"/>
  <c r="H179" i="4" s="1"/>
  <c r="C173" i="3"/>
  <c r="G179" i="4" s="1"/>
  <c r="F172" i="3"/>
  <c r="J172" i="3" s="1"/>
  <c r="F184" i="5" l="1"/>
  <c r="J184" i="5" s="1"/>
  <c r="D185" i="5"/>
  <c r="H191" i="1" s="1"/>
  <c r="C185" i="5"/>
  <c r="G191" i="1" s="1"/>
  <c r="F191" i="1" s="1"/>
  <c r="F179" i="4"/>
  <c r="B173" i="3"/>
  <c r="D174" i="3" s="1"/>
  <c r="H180" i="4" s="1"/>
  <c r="B185" i="5" l="1"/>
  <c r="F173" i="3"/>
  <c r="J173" i="3" s="1"/>
  <c r="C174" i="3"/>
  <c r="G180" i="4" s="1"/>
  <c r="F180" i="4" s="1"/>
  <c r="D186" i="5" l="1"/>
  <c r="H192" i="1" s="1"/>
  <c r="C186" i="5"/>
  <c r="G192" i="1" s="1"/>
  <c r="F192" i="1" s="1"/>
  <c r="F185" i="5"/>
  <c r="J185" i="5" s="1"/>
  <c r="B174" i="3"/>
  <c r="D175" i="3" s="1"/>
  <c r="H181" i="4" s="1"/>
  <c r="B186" i="5" l="1"/>
  <c r="C175" i="3"/>
  <c r="G181" i="4" s="1"/>
  <c r="F181" i="4" s="1"/>
  <c r="F174" i="3"/>
  <c r="J174" i="3" s="1"/>
  <c r="F186" i="5" l="1"/>
  <c r="J186" i="5" s="1"/>
  <c r="C187" i="5"/>
  <c r="G193" i="1" s="1"/>
  <c r="F193" i="1" s="1"/>
  <c r="D187" i="5"/>
  <c r="H193" i="1" s="1"/>
  <c r="B175" i="3"/>
  <c r="D176" i="3" s="1"/>
  <c r="H182" i="4" s="1"/>
  <c r="C176" i="3"/>
  <c r="B187" i="5" l="1"/>
  <c r="F175" i="3"/>
  <c r="J175" i="3" s="1"/>
  <c r="G182" i="4"/>
  <c r="F182" i="4" s="1"/>
  <c r="B176" i="3"/>
  <c r="D188" i="5" l="1"/>
  <c r="H194" i="1" s="1"/>
  <c r="C188" i="5"/>
  <c r="G194" i="1" s="1"/>
  <c r="F194" i="1" s="1"/>
  <c r="F187" i="5"/>
  <c r="J187" i="5" s="1"/>
  <c r="F176" i="3"/>
  <c r="J176" i="3" s="1"/>
  <c r="C177" i="3"/>
  <c r="D177" i="3"/>
  <c r="H183" i="4" s="1"/>
  <c r="B188" i="5" l="1"/>
  <c r="G183" i="4"/>
  <c r="F183" i="4" s="1"/>
  <c r="B177" i="3"/>
  <c r="C178" i="3" s="1"/>
  <c r="D189" i="5" l="1"/>
  <c r="H195" i="1" s="1"/>
  <c r="F188" i="5"/>
  <c r="J188" i="5" s="1"/>
  <c r="C189" i="5"/>
  <c r="G195" i="1" s="1"/>
  <c r="F195" i="1" s="1"/>
  <c r="F177" i="3"/>
  <c r="J177" i="3" s="1"/>
  <c r="D178" i="3"/>
  <c r="H184" i="4" s="1"/>
  <c r="G184" i="4"/>
  <c r="B178" i="3"/>
  <c r="B189" i="5" l="1"/>
  <c r="D179" i="3"/>
  <c r="H185" i="4" s="1"/>
  <c r="F178" i="3"/>
  <c r="G178" i="3"/>
  <c r="H178" i="3"/>
  <c r="C179" i="3"/>
  <c r="G185" i="4" s="1"/>
  <c r="F185" i="4" s="1"/>
  <c r="C190" i="5" l="1"/>
  <c r="D190" i="5"/>
  <c r="H196" i="1" s="1"/>
  <c r="F189" i="5"/>
  <c r="J189" i="5" s="1"/>
  <c r="B179" i="3"/>
  <c r="D180" i="3" s="1"/>
  <c r="H186" i="4" s="1"/>
  <c r="N184" i="4"/>
  <c r="F184" i="4" s="1"/>
  <c r="J178" i="3"/>
  <c r="B190" i="5" l="1"/>
  <c r="G196" i="1"/>
  <c r="C180" i="3"/>
  <c r="G186" i="4" s="1"/>
  <c r="F186" i="4" s="1"/>
  <c r="F179" i="3"/>
  <c r="J179" i="3" s="1"/>
  <c r="D191" i="5" l="1"/>
  <c r="H197" i="1" s="1"/>
  <c r="F190" i="5"/>
  <c r="G190" i="5"/>
  <c r="N196" i="1" s="1"/>
  <c r="F196" i="1" s="1"/>
  <c r="H190" i="5"/>
  <c r="C191" i="5"/>
  <c r="G197" i="1" s="1"/>
  <c r="F197" i="1" s="1"/>
  <c r="B180" i="3"/>
  <c r="F180" i="3" s="1"/>
  <c r="J180" i="3" s="1"/>
  <c r="C181" i="3"/>
  <c r="G187" i="4" s="1"/>
  <c r="B191" i="5" l="1"/>
  <c r="J190" i="5"/>
  <c r="D181" i="3"/>
  <c r="H187" i="4" s="1"/>
  <c r="F187" i="4" s="1"/>
  <c r="B181" i="3"/>
  <c r="C182" i="3" s="1"/>
  <c r="G188" i="4" s="1"/>
  <c r="C192" i="5" l="1"/>
  <c r="G198" i="1" s="1"/>
  <c r="F198" i="1" s="1"/>
  <c r="D192" i="5"/>
  <c r="H198" i="1" s="1"/>
  <c r="F191" i="5"/>
  <c r="J191" i="5" s="1"/>
  <c r="F181" i="3"/>
  <c r="J181" i="3" s="1"/>
  <c r="D182" i="3"/>
  <c r="H188" i="4" s="1"/>
  <c r="F188" i="4" s="1"/>
  <c r="B182" i="3"/>
  <c r="B192" i="5" l="1"/>
  <c r="F182" i="3"/>
  <c r="J182" i="3" s="1"/>
  <c r="D183" i="3"/>
  <c r="H189" i="4" s="1"/>
  <c r="C183" i="3"/>
  <c r="G189" i="4" s="1"/>
  <c r="F189" i="4" s="1"/>
  <c r="D193" i="5" l="1"/>
  <c r="H199" i="1" s="1"/>
  <c r="C193" i="5"/>
  <c r="G199" i="1" s="1"/>
  <c r="F199" i="1" s="1"/>
  <c r="F192" i="5"/>
  <c r="J192" i="5" s="1"/>
  <c r="B183" i="3"/>
  <c r="B193" i="5" l="1"/>
  <c r="C184" i="3"/>
  <c r="D184" i="3"/>
  <c r="H190" i="4" s="1"/>
  <c r="F183" i="3"/>
  <c r="J183" i="3" s="1"/>
  <c r="C194" i="5" l="1"/>
  <c r="G200" i="1" s="1"/>
  <c r="F200" i="1" s="1"/>
  <c r="D194" i="5"/>
  <c r="H200" i="1" s="1"/>
  <c r="F193" i="5"/>
  <c r="J193" i="5" s="1"/>
  <c r="B184" i="3"/>
  <c r="G190" i="4"/>
  <c r="F190" i="4" s="1"/>
  <c r="B194" i="5" l="1"/>
  <c r="D185" i="3"/>
  <c r="H191" i="4" s="1"/>
  <c r="C185" i="3"/>
  <c r="G191" i="4" s="1"/>
  <c r="F184" i="3"/>
  <c r="J184" i="3" s="1"/>
  <c r="D195" i="5" l="1"/>
  <c r="H201" i="1" s="1"/>
  <c r="C195" i="5"/>
  <c r="G201" i="1" s="1"/>
  <c r="F201" i="1" s="1"/>
  <c r="F194" i="5"/>
  <c r="J194" i="5" s="1"/>
  <c r="B185" i="3"/>
  <c r="F185" i="3" s="1"/>
  <c r="J185" i="3" s="1"/>
  <c r="F191" i="4"/>
  <c r="B195" i="5" l="1"/>
  <c r="C186" i="3"/>
  <c r="G192" i="4" s="1"/>
  <c r="D186" i="3"/>
  <c r="H192" i="4" s="1"/>
  <c r="F195" i="5" l="1"/>
  <c r="J195" i="5" s="1"/>
  <c r="D196" i="5"/>
  <c r="H202" i="1" s="1"/>
  <c r="C196" i="5"/>
  <c r="G202" i="1" s="1"/>
  <c r="F202" i="1" s="1"/>
  <c r="B186" i="3"/>
  <c r="D187" i="3" s="1"/>
  <c r="F192" i="4"/>
  <c r="B196" i="5" l="1"/>
  <c r="F186" i="3"/>
  <c r="J186" i="3" s="1"/>
  <c r="C187" i="3"/>
  <c r="H193" i="4"/>
  <c r="D197" i="5" l="1"/>
  <c r="H203" i="1" s="1"/>
  <c r="C197" i="5"/>
  <c r="G203" i="1" s="1"/>
  <c r="F203" i="1" s="1"/>
  <c r="F196" i="5"/>
  <c r="J196" i="5" s="1"/>
  <c r="G193" i="4"/>
  <c r="F193" i="4" s="1"/>
  <c r="B187" i="3"/>
  <c r="B197" i="5" l="1"/>
  <c r="D188" i="3"/>
  <c r="H194" i="4" s="1"/>
  <c r="C188" i="3"/>
  <c r="G194" i="4" s="1"/>
  <c r="F187" i="3"/>
  <c r="J187" i="3" s="1"/>
  <c r="F197" i="5" l="1"/>
  <c r="J197" i="5" s="1"/>
  <c r="C198" i="5"/>
  <c r="G204" i="1" s="1"/>
  <c r="F204" i="1" s="1"/>
  <c r="D198" i="5"/>
  <c r="H204" i="1" s="1"/>
  <c r="F194" i="4"/>
  <c r="B188" i="3"/>
  <c r="D189" i="3" s="1"/>
  <c r="H195" i="4" s="1"/>
  <c r="B198" i="5" l="1"/>
  <c r="C189" i="3"/>
  <c r="G195" i="4" s="1"/>
  <c r="F195" i="4" s="1"/>
  <c r="F188" i="3"/>
  <c r="J188" i="3" s="1"/>
  <c r="F198" i="5" l="1"/>
  <c r="J198" i="5" s="1"/>
  <c r="D199" i="5"/>
  <c r="H205" i="1" s="1"/>
  <c r="C199" i="5"/>
  <c r="G205" i="1" s="1"/>
  <c r="F205" i="1" s="1"/>
  <c r="B189" i="3"/>
  <c r="F189" i="3" s="1"/>
  <c r="J189" i="3" s="1"/>
  <c r="C190" i="3"/>
  <c r="B199" i="5" l="1"/>
  <c r="D190" i="3"/>
  <c r="H196" i="4" s="1"/>
  <c r="B190" i="3"/>
  <c r="G196" i="4"/>
  <c r="C200" i="5" l="1"/>
  <c r="G206" i="1" s="1"/>
  <c r="F206" i="1" s="1"/>
  <c r="D200" i="5"/>
  <c r="H206" i="1" s="1"/>
  <c r="F199" i="5"/>
  <c r="J199" i="5" s="1"/>
  <c r="G190" i="3"/>
  <c r="D191" i="3"/>
  <c r="H197" i="4" s="1"/>
  <c r="F190" i="3"/>
  <c r="H190" i="3"/>
  <c r="C191" i="3"/>
  <c r="G197" i="4" s="1"/>
  <c r="B200" i="5" l="1"/>
  <c r="F197" i="4"/>
  <c r="B191" i="3"/>
  <c r="J190" i="3"/>
  <c r="N196" i="4"/>
  <c r="F196" i="4" s="1"/>
  <c r="F200" i="5" l="1"/>
  <c r="J200" i="5" s="1"/>
  <c r="C201" i="5"/>
  <c r="G207" i="1" s="1"/>
  <c r="F207" i="1" s="1"/>
  <c r="D201" i="5"/>
  <c r="H207" i="1" s="1"/>
  <c r="F191" i="3"/>
  <c r="J191" i="3" s="1"/>
  <c r="D192" i="3"/>
  <c r="B201" i="5" l="1"/>
  <c r="C192" i="3"/>
  <c r="H198" i="4"/>
  <c r="D202" i="5" l="1"/>
  <c r="H208" i="1" s="1"/>
  <c r="F201" i="5"/>
  <c r="J201" i="5" s="1"/>
  <c r="C202" i="5"/>
  <c r="B202" i="5" s="1"/>
  <c r="G198" i="4"/>
  <c r="F198" i="4" s="1"/>
  <c r="B192" i="3"/>
  <c r="D203" i="5" l="1"/>
  <c r="H209" i="1" s="1"/>
  <c r="F202" i="5"/>
  <c r="C203" i="5"/>
  <c r="G209" i="1" s="1"/>
  <c r="F209" i="1" s="1"/>
  <c r="G202" i="5"/>
  <c r="N208" i="1" s="1"/>
  <c r="H202" i="5"/>
  <c r="G208" i="1"/>
  <c r="J202" i="5"/>
  <c r="F192" i="3"/>
  <c r="J192" i="3" s="1"/>
  <c r="D193" i="3"/>
  <c r="H199" i="4" s="1"/>
  <c r="C193" i="3"/>
  <c r="F208" i="1" l="1"/>
  <c r="B203" i="5"/>
  <c r="B193" i="3"/>
  <c r="G199" i="4"/>
  <c r="F199" i="4" s="1"/>
  <c r="F203" i="5" l="1"/>
  <c r="J203" i="5" s="1"/>
  <c r="C204" i="5"/>
  <c r="G210" i="1" s="1"/>
  <c r="D204" i="5"/>
  <c r="H210" i="1" s="1"/>
  <c r="F210" i="1" s="1"/>
  <c r="F193" i="3"/>
  <c r="J193" i="3" s="1"/>
  <c r="D194" i="3"/>
  <c r="H200" i="4" s="1"/>
  <c r="C194" i="3"/>
  <c r="B204" i="5" l="1"/>
  <c r="B194" i="3"/>
  <c r="G200" i="4"/>
  <c r="F200" i="4" s="1"/>
  <c r="F204" i="5" l="1"/>
  <c r="J204" i="5" s="1"/>
  <c r="C205" i="5"/>
  <c r="G211" i="1" s="1"/>
  <c r="F211" i="1" s="1"/>
  <c r="D205" i="5"/>
  <c r="H211" i="1" s="1"/>
  <c r="C195" i="3"/>
  <c r="G201" i="4" s="1"/>
  <c r="F194" i="3"/>
  <c r="J194" i="3" s="1"/>
  <c r="D195" i="3"/>
  <c r="H201" i="4" s="1"/>
  <c r="B205" i="5" l="1"/>
  <c r="B195" i="3"/>
  <c r="D196" i="3" s="1"/>
  <c r="H202" i="4" s="1"/>
  <c r="F201" i="4"/>
  <c r="D206" i="5" l="1"/>
  <c r="H212" i="1" s="1"/>
  <c r="F205" i="5"/>
  <c r="J205" i="5" s="1"/>
  <c r="C206" i="5"/>
  <c r="G212" i="1" s="1"/>
  <c r="F212" i="1" s="1"/>
  <c r="C196" i="3"/>
  <c r="G202" i="4" s="1"/>
  <c r="F202" i="4" s="1"/>
  <c r="F195" i="3"/>
  <c r="J195" i="3" s="1"/>
  <c r="B206" i="5" l="1"/>
  <c r="B196" i="3"/>
  <c r="D207" i="5" l="1"/>
  <c r="H213" i="1" s="1"/>
  <c r="C207" i="5"/>
  <c r="G213" i="1" s="1"/>
  <c r="F213" i="1" s="1"/>
  <c r="F206" i="5"/>
  <c r="J206" i="5" s="1"/>
  <c r="D197" i="3"/>
  <c r="H203" i="4" s="1"/>
  <c r="C197" i="3"/>
  <c r="F196" i="3"/>
  <c r="J196" i="3" s="1"/>
  <c r="B207" i="5" l="1"/>
  <c r="B197" i="3"/>
  <c r="G203" i="4"/>
  <c r="F203" i="4" s="1"/>
  <c r="C208" i="5" l="1"/>
  <c r="G214" i="1" s="1"/>
  <c r="F214" i="1" s="1"/>
  <c r="D208" i="5"/>
  <c r="H214" i="1" s="1"/>
  <c r="F207" i="5"/>
  <c r="J207" i="5" s="1"/>
  <c r="F197" i="3"/>
  <c r="J197" i="3" s="1"/>
  <c r="C198" i="3"/>
  <c r="G204" i="4" s="1"/>
  <c r="D198" i="3"/>
  <c r="H204" i="4" s="1"/>
  <c r="B208" i="5" l="1"/>
  <c r="F204" i="4"/>
  <c r="B198" i="3"/>
  <c r="D199" i="3" s="1"/>
  <c r="H205" i="4" s="1"/>
  <c r="C209" i="5" l="1"/>
  <c r="G215" i="1" s="1"/>
  <c r="F215" i="1" s="1"/>
  <c r="F208" i="5"/>
  <c r="J208" i="5" s="1"/>
  <c r="D209" i="5"/>
  <c r="H215" i="1" s="1"/>
  <c r="C199" i="3"/>
  <c r="F198" i="3"/>
  <c r="J198" i="3" s="1"/>
  <c r="B209" i="5" l="1"/>
  <c r="G205" i="4"/>
  <c r="F205" i="4" s="1"/>
  <c r="B199" i="3"/>
  <c r="C200" i="3" s="1"/>
  <c r="D210" i="5" l="1"/>
  <c r="H216" i="1" s="1"/>
  <c r="C210" i="5"/>
  <c r="G216" i="1" s="1"/>
  <c r="F216" i="1" s="1"/>
  <c r="F209" i="5"/>
  <c r="J209" i="5" s="1"/>
  <c r="F199" i="3"/>
  <c r="J199" i="3" s="1"/>
  <c r="D200" i="3"/>
  <c r="H206" i="4" s="1"/>
  <c r="G206" i="4"/>
  <c r="B200" i="3"/>
  <c r="B210" i="5" l="1"/>
  <c r="F206" i="4"/>
  <c r="C201" i="3"/>
  <c r="G207" i="4" s="1"/>
  <c r="F200" i="3"/>
  <c r="J200" i="3" s="1"/>
  <c r="D201" i="3"/>
  <c r="H207" i="4" s="1"/>
  <c r="F210" i="5" l="1"/>
  <c r="J210" i="5" s="1"/>
  <c r="C211" i="5"/>
  <c r="G217" i="1" s="1"/>
  <c r="D211" i="5"/>
  <c r="H217" i="1" s="1"/>
  <c r="B201" i="3"/>
  <c r="F201" i="3" s="1"/>
  <c r="J201" i="3" s="1"/>
  <c r="F207" i="4"/>
  <c r="F217" i="1" l="1"/>
  <c r="B211" i="5"/>
  <c r="C202" i="3"/>
  <c r="B202" i="3" s="1"/>
  <c r="D202" i="3"/>
  <c r="H208" i="4" s="1"/>
  <c r="D212" i="5" l="1"/>
  <c r="H218" i="1" s="1"/>
  <c r="F211" i="5"/>
  <c r="J211" i="5" s="1"/>
  <c r="C212" i="5"/>
  <c r="G218" i="1" s="1"/>
  <c r="F218" i="1" s="1"/>
  <c r="G208" i="4"/>
  <c r="C203" i="3"/>
  <c r="F202" i="3"/>
  <c r="H202" i="3"/>
  <c r="G202" i="3"/>
  <c r="D203" i="3"/>
  <c r="H209" i="4" s="1"/>
  <c r="B212" i="5" l="1"/>
  <c r="J202" i="3"/>
  <c r="N208" i="4"/>
  <c r="F208" i="4" s="1"/>
  <c r="B203" i="3"/>
  <c r="G209" i="4"/>
  <c r="F209" i="4" s="1"/>
  <c r="C213" i="5" l="1"/>
  <c r="G219" i="1" s="1"/>
  <c r="F219" i="1" s="1"/>
  <c r="F212" i="5"/>
  <c r="J212" i="5" s="1"/>
  <c r="D213" i="5"/>
  <c r="H219" i="1" s="1"/>
  <c r="D204" i="3"/>
  <c r="H210" i="4" s="1"/>
  <c r="C204" i="3"/>
  <c r="F203" i="3"/>
  <c r="J203" i="3" s="1"/>
  <c r="B213" i="5" l="1"/>
  <c r="B204" i="3"/>
  <c r="G210" i="4"/>
  <c r="F210" i="4" s="1"/>
  <c r="F213" i="5" l="1"/>
  <c r="J213" i="5" s="1"/>
  <c r="D214" i="5"/>
  <c r="H220" i="1" s="1"/>
  <c r="C214" i="5"/>
  <c r="G220" i="1" s="1"/>
  <c r="F204" i="3"/>
  <c r="J204" i="3" s="1"/>
  <c r="D205" i="3"/>
  <c r="B214" i="5" l="1"/>
  <c r="C205" i="3"/>
  <c r="H211" i="4"/>
  <c r="C215" i="5" l="1"/>
  <c r="G221" i="1" s="1"/>
  <c r="F221" i="1" s="1"/>
  <c r="F214" i="5"/>
  <c r="H214" i="5"/>
  <c r="D215" i="5"/>
  <c r="H221" i="1" s="1"/>
  <c r="G214" i="5"/>
  <c r="N220" i="1" s="1"/>
  <c r="F220" i="1" s="1"/>
  <c r="B205" i="3"/>
  <c r="G211" i="4"/>
  <c r="F211" i="4" s="1"/>
  <c r="B215" i="5" l="1"/>
  <c r="J214" i="5"/>
  <c r="D206" i="3"/>
  <c r="F205" i="3"/>
  <c r="J205" i="3" s="1"/>
  <c r="C216" i="5" l="1"/>
  <c r="G222" i="1" s="1"/>
  <c r="F222" i="1" s="1"/>
  <c r="D216" i="5"/>
  <c r="H222" i="1" s="1"/>
  <c r="F215" i="5"/>
  <c r="J215" i="5" s="1"/>
  <c r="C206" i="3"/>
  <c r="H212" i="4"/>
  <c r="B216" i="5" l="1"/>
  <c r="B206" i="3"/>
  <c r="G212" i="4"/>
  <c r="F212" i="4" s="1"/>
  <c r="C217" i="5" l="1"/>
  <c r="G223" i="1" s="1"/>
  <c r="F216" i="5"/>
  <c r="J216" i="5" s="1"/>
  <c r="D217" i="5"/>
  <c r="H223" i="1" s="1"/>
  <c r="F223" i="1" s="1"/>
  <c r="D207" i="3"/>
  <c r="F206" i="3"/>
  <c r="J206" i="3" s="1"/>
  <c r="B217" i="5" l="1"/>
  <c r="C207" i="3"/>
  <c r="H213" i="4"/>
  <c r="C218" i="5" l="1"/>
  <c r="G224" i="1" s="1"/>
  <c r="F224" i="1" s="1"/>
  <c r="D218" i="5"/>
  <c r="H224" i="1" s="1"/>
  <c r="F217" i="5"/>
  <c r="J217" i="5" s="1"/>
  <c r="B207" i="3"/>
  <c r="G213" i="4"/>
  <c r="F213" i="4" s="1"/>
  <c r="B218" i="5" l="1"/>
  <c r="F207" i="3"/>
  <c r="J207" i="3" s="1"/>
  <c r="C208" i="3"/>
  <c r="G214" i="4" s="1"/>
  <c r="D208" i="3"/>
  <c r="H214" i="4" s="1"/>
  <c r="C219" i="5" l="1"/>
  <c r="G225" i="1" s="1"/>
  <c r="F225" i="1" s="1"/>
  <c r="F218" i="5"/>
  <c r="J218" i="5" s="1"/>
  <c r="D219" i="5"/>
  <c r="H225" i="1" s="1"/>
  <c r="B219" i="5"/>
  <c r="B208" i="3"/>
  <c r="F208" i="3" s="1"/>
  <c r="J208" i="3" s="1"/>
  <c r="F214" i="4"/>
  <c r="D220" i="5" l="1"/>
  <c r="H226" i="1" s="1"/>
  <c r="C220" i="5"/>
  <c r="G226" i="1" s="1"/>
  <c r="F226" i="1" s="1"/>
  <c r="F219" i="5"/>
  <c r="J219" i="5" s="1"/>
  <c r="C209" i="3"/>
  <c r="G215" i="4" s="1"/>
  <c r="D209" i="3"/>
  <c r="H215" i="4" s="1"/>
  <c r="B220" i="5" l="1"/>
  <c r="B209" i="3"/>
  <c r="F209" i="3" s="1"/>
  <c r="J209" i="3" s="1"/>
  <c r="F215" i="4"/>
  <c r="D221" i="5" l="1"/>
  <c r="H227" i="1" s="1"/>
  <c r="C221" i="5"/>
  <c r="G227" i="1" s="1"/>
  <c r="F227" i="1" s="1"/>
  <c r="F220" i="5"/>
  <c r="J220" i="5" s="1"/>
  <c r="C210" i="3"/>
  <c r="B210" i="3" s="1"/>
  <c r="D210" i="3"/>
  <c r="H216" i="4" s="1"/>
  <c r="B221" i="5" l="1"/>
  <c r="G216" i="4"/>
  <c r="F216" i="4" s="1"/>
  <c r="F210" i="3"/>
  <c r="J210" i="3" s="1"/>
  <c r="D211" i="3"/>
  <c r="H217" i="4" s="1"/>
  <c r="C211" i="3"/>
  <c r="F221" i="5" l="1"/>
  <c r="J221" i="5" s="1"/>
  <c r="D222" i="5"/>
  <c r="H228" i="1" s="1"/>
  <c r="C222" i="5"/>
  <c r="G228" i="1" s="1"/>
  <c r="F228" i="1" s="1"/>
  <c r="B211" i="3"/>
  <c r="G217" i="4"/>
  <c r="F217" i="4" s="1"/>
  <c r="B222" i="5" l="1"/>
  <c r="F211" i="3"/>
  <c r="J211" i="3" s="1"/>
  <c r="D212" i="3"/>
  <c r="D223" i="5" l="1"/>
  <c r="H229" i="1" s="1"/>
  <c r="F222" i="5"/>
  <c r="J222" i="5" s="1"/>
  <c r="C223" i="5"/>
  <c r="G229" i="1" s="1"/>
  <c r="F229" i="1" s="1"/>
  <c r="C212" i="3"/>
  <c r="H218" i="4"/>
  <c r="B223" i="5" l="1"/>
  <c r="G218" i="4"/>
  <c r="F218" i="4" s="1"/>
  <c r="B212" i="3"/>
  <c r="C224" i="5" l="1"/>
  <c r="G230" i="1" s="1"/>
  <c r="F230" i="1" s="1"/>
  <c r="F223" i="5"/>
  <c r="J223" i="5" s="1"/>
  <c r="D224" i="5"/>
  <c r="H230" i="1" s="1"/>
  <c r="D213" i="3"/>
  <c r="F212" i="3"/>
  <c r="J212" i="3" s="1"/>
  <c r="B224" i="5" l="1"/>
  <c r="C213" i="3"/>
  <c r="H219" i="4"/>
  <c r="D225" i="5" l="1"/>
  <c r="H231" i="1" s="1"/>
  <c r="F224" i="5"/>
  <c r="J224" i="5" s="1"/>
  <c r="C225" i="5"/>
  <c r="G231" i="1" s="1"/>
  <c r="F231" i="1" s="1"/>
  <c r="G219" i="4"/>
  <c r="F219" i="4" s="1"/>
  <c r="B213" i="3"/>
  <c r="B225" i="5" l="1"/>
  <c r="F213" i="3"/>
  <c r="J213" i="3" s="1"/>
  <c r="D214" i="3"/>
  <c r="D226" i="5" l="1"/>
  <c r="H232" i="1" s="1"/>
  <c r="F225" i="5"/>
  <c r="J225" i="5" s="1"/>
  <c r="C226" i="5"/>
  <c r="B226" i="5" s="1"/>
  <c r="C214" i="3"/>
  <c r="H220" i="4"/>
  <c r="G226" i="5" l="1"/>
  <c r="F226" i="5"/>
  <c r="H226" i="5"/>
  <c r="N232" i="1" s="1"/>
  <c r="F232" i="1" s="1"/>
  <c r="D227" i="5"/>
  <c r="H233" i="1" s="1"/>
  <c r="C227" i="5"/>
  <c r="G233" i="1" s="1"/>
  <c r="F233" i="1" s="1"/>
  <c r="G232" i="1"/>
  <c r="G220" i="4"/>
  <c r="B214" i="3"/>
  <c r="J226" i="5" l="1"/>
  <c r="B227" i="5"/>
  <c r="G214" i="3"/>
  <c r="C215" i="3"/>
  <c r="G221" i="4" s="1"/>
  <c r="D215" i="3"/>
  <c r="H221" i="4" s="1"/>
  <c r="F214" i="3"/>
  <c r="H214" i="3"/>
  <c r="D228" i="5" l="1"/>
  <c r="H234" i="1" s="1"/>
  <c r="C228" i="5"/>
  <c r="G234" i="1" s="1"/>
  <c r="F234" i="1" s="1"/>
  <c r="F227" i="5"/>
  <c r="J227" i="5" s="1"/>
  <c r="F221" i="4"/>
  <c r="B215" i="3"/>
  <c r="C216" i="3" s="1"/>
  <c r="G222" i="4" s="1"/>
  <c r="J214" i="3"/>
  <c r="N220" i="4"/>
  <c r="F220" i="4" s="1"/>
  <c r="B228" i="5" l="1"/>
  <c r="D216" i="3"/>
  <c r="H222" i="4" s="1"/>
  <c r="F222" i="4" s="1"/>
  <c r="F215" i="3"/>
  <c r="J215" i="3" s="1"/>
  <c r="B216" i="3"/>
  <c r="F228" i="5" l="1"/>
  <c r="J228" i="5" s="1"/>
  <c r="D229" i="5"/>
  <c r="H235" i="1" s="1"/>
  <c r="C229" i="5"/>
  <c r="G235" i="1" s="1"/>
  <c r="F235" i="1" s="1"/>
  <c r="D217" i="3"/>
  <c r="H223" i="4" s="1"/>
  <c r="F216" i="3"/>
  <c r="J216" i="3" s="1"/>
  <c r="C217" i="3"/>
  <c r="G223" i="4" s="1"/>
  <c r="B229" i="5" l="1"/>
  <c r="F223" i="4"/>
  <c r="B217" i="3"/>
  <c r="F229" i="5" l="1"/>
  <c r="J229" i="5" s="1"/>
  <c r="D230" i="5"/>
  <c r="H236" i="1" s="1"/>
  <c r="C230" i="5"/>
  <c r="G236" i="1" s="1"/>
  <c r="F236" i="1" s="1"/>
  <c r="C218" i="3"/>
  <c r="D218" i="3"/>
  <c r="H224" i="4" s="1"/>
  <c r="F217" i="3"/>
  <c r="J217" i="3" s="1"/>
  <c r="B230" i="5" l="1"/>
  <c r="B218" i="3"/>
  <c r="G224" i="4"/>
  <c r="F224" i="4" s="1"/>
  <c r="D231" i="5" l="1"/>
  <c r="H237" i="1" s="1"/>
  <c r="F230" i="5"/>
  <c r="J230" i="5" s="1"/>
  <c r="C231" i="5"/>
  <c r="F218" i="3"/>
  <c r="J218" i="3" s="1"/>
  <c r="D219" i="3"/>
  <c r="H225" i="4" s="1"/>
  <c r="C219" i="3"/>
  <c r="G225" i="4" s="1"/>
  <c r="B231" i="5" l="1"/>
  <c r="G237" i="1"/>
  <c r="F237" i="1" s="1"/>
  <c r="F225" i="4"/>
  <c r="B219" i="3"/>
  <c r="D232" i="5" l="1"/>
  <c r="H238" i="1" s="1"/>
  <c r="F231" i="5"/>
  <c r="J231" i="5" s="1"/>
  <c r="C232" i="5"/>
  <c r="G238" i="1" s="1"/>
  <c r="F238" i="1" s="1"/>
  <c r="D220" i="3"/>
  <c r="H226" i="4" s="1"/>
  <c r="F219" i="3"/>
  <c r="J219" i="3" s="1"/>
  <c r="C220" i="3"/>
  <c r="G226" i="4" s="1"/>
  <c r="B232" i="5" l="1"/>
  <c r="F226" i="4"/>
  <c r="B220" i="3"/>
  <c r="F232" i="5" l="1"/>
  <c r="J232" i="5" s="1"/>
  <c r="C233" i="5"/>
  <c r="G239" i="1" s="1"/>
  <c r="F239" i="1" s="1"/>
  <c r="D233" i="5"/>
  <c r="H239" i="1" s="1"/>
  <c r="D221" i="3"/>
  <c r="H227" i="4" s="1"/>
  <c r="C221" i="3"/>
  <c r="F220" i="3"/>
  <c r="J220" i="3" s="1"/>
  <c r="B233" i="5" l="1"/>
  <c r="B221" i="3"/>
  <c r="G227" i="4"/>
  <c r="F227" i="4" s="1"/>
  <c r="F233" i="5" l="1"/>
  <c r="J233" i="5" s="1"/>
  <c r="C234" i="5"/>
  <c r="G240" i="1" s="1"/>
  <c r="F240" i="1" s="1"/>
  <c r="D234" i="5"/>
  <c r="H240" i="1" s="1"/>
  <c r="C222" i="3"/>
  <c r="G228" i="4" s="1"/>
  <c r="D222" i="3"/>
  <c r="H228" i="4" s="1"/>
  <c r="F221" i="3"/>
  <c r="J221" i="3" s="1"/>
  <c r="B234" i="5" l="1"/>
  <c r="B222" i="3"/>
  <c r="C223" i="3" s="1"/>
  <c r="F228" i="4"/>
  <c r="F234" i="5" l="1"/>
  <c r="J234" i="5" s="1"/>
  <c r="D235" i="5"/>
  <c r="H241" i="1" s="1"/>
  <c r="C235" i="5"/>
  <c r="G241" i="1" s="1"/>
  <c r="F241" i="1" s="1"/>
  <c r="D223" i="3"/>
  <c r="H229" i="4" s="1"/>
  <c r="F222" i="3"/>
  <c r="J222" i="3" s="1"/>
  <c r="B223" i="3"/>
  <c r="G229" i="4"/>
  <c r="F229" i="4" s="1"/>
  <c r="B235" i="5" l="1"/>
  <c r="F223" i="3"/>
  <c r="J223" i="3" s="1"/>
  <c r="C224" i="3"/>
  <c r="G230" i="4" s="1"/>
  <c r="D224" i="3"/>
  <c r="H230" i="4" s="1"/>
  <c r="C236" i="5" l="1"/>
  <c r="G242" i="1" s="1"/>
  <c r="F235" i="5"/>
  <c r="J235" i="5" s="1"/>
  <c r="D236" i="5"/>
  <c r="H242" i="1" s="1"/>
  <c r="F230" i="4"/>
  <c r="B224" i="3"/>
  <c r="B236" i="5" l="1"/>
  <c r="F242" i="1"/>
  <c r="D225" i="3"/>
  <c r="H231" i="4" s="1"/>
  <c r="C225" i="3"/>
  <c r="F224" i="3"/>
  <c r="J224" i="3" s="1"/>
  <c r="C237" i="5" l="1"/>
  <c r="G243" i="1" s="1"/>
  <c r="F243" i="1" s="1"/>
  <c r="D237" i="5"/>
  <c r="H243" i="1" s="1"/>
  <c r="F236" i="5"/>
  <c r="J236" i="5" s="1"/>
  <c r="B225" i="3"/>
  <c r="G231" i="4"/>
  <c r="F231" i="4" s="1"/>
  <c r="B237" i="5" l="1"/>
  <c r="D226" i="3"/>
  <c r="H232" i="4" s="1"/>
  <c r="F225" i="3"/>
  <c r="J225" i="3" s="1"/>
  <c r="C226" i="3"/>
  <c r="D238" i="5" l="1"/>
  <c r="H244" i="1" s="1"/>
  <c r="F237" i="5"/>
  <c r="J237" i="5" s="1"/>
  <c r="C238" i="5"/>
  <c r="B238" i="5" s="1"/>
  <c r="B226" i="3"/>
  <c r="G232" i="4"/>
  <c r="G238" i="5" l="1"/>
  <c r="D239" i="5"/>
  <c r="H245" i="1" s="1"/>
  <c r="H238" i="5"/>
  <c r="C239" i="5"/>
  <c r="G245" i="1" s="1"/>
  <c r="F245" i="1" s="1"/>
  <c r="F238" i="5"/>
  <c r="G244" i="1"/>
  <c r="J238" i="5"/>
  <c r="C227" i="3"/>
  <c r="D227" i="3"/>
  <c r="H233" i="4" s="1"/>
  <c r="H226" i="3"/>
  <c r="G226" i="3"/>
  <c r="F226" i="3"/>
  <c r="B239" i="5" l="1"/>
  <c r="N244" i="1"/>
  <c r="F244" i="1" s="1"/>
  <c r="J226" i="3"/>
  <c r="N232" i="4"/>
  <c r="F232" i="4" s="1"/>
  <c r="B227" i="3"/>
  <c r="G233" i="4"/>
  <c r="F233" i="4" s="1"/>
  <c r="D240" i="5" l="1"/>
  <c r="H246" i="1" s="1"/>
  <c r="F239" i="5"/>
  <c r="J239" i="5" s="1"/>
  <c r="C240" i="5"/>
  <c r="G246" i="1" s="1"/>
  <c r="F246" i="1" s="1"/>
  <c r="C228" i="3"/>
  <c r="G234" i="4" s="1"/>
  <c r="F227" i="3"/>
  <c r="J227" i="3" s="1"/>
  <c r="D228" i="3"/>
  <c r="H234" i="4" s="1"/>
  <c r="B240" i="5" l="1"/>
  <c r="F234" i="4"/>
  <c r="B228" i="3"/>
  <c r="C241" i="5" l="1"/>
  <c r="G247" i="1" s="1"/>
  <c r="F247" i="1" s="1"/>
  <c r="D241" i="5"/>
  <c r="H247" i="1" s="1"/>
  <c r="F240" i="5"/>
  <c r="J240" i="5" s="1"/>
  <c r="C229" i="3"/>
  <c r="F228" i="3"/>
  <c r="J228" i="3" s="1"/>
  <c r="D229" i="3"/>
  <c r="H235" i="4" s="1"/>
  <c r="B241" i="5" l="1"/>
  <c r="B229" i="3"/>
  <c r="G235" i="4"/>
  <c r="F235" i="4" s="1"/>
  <c r="F241" i="5" l="1"/>
  <c r="J241" i="5" s="1"/>
  <c r="D242" i="5"/>
  <c r="H248" i="1" s="1"/>
  <c r="C242" i="5"/>
  <c r="G248" i="1" s="1"/>
  <c r="F248" i="1" s="1"/>
  <c r="F229" i="3"/>
  <c r="J229" i="3" s="1"/>
  <c r="D230" i="3"/>
  <c r="B242" i="5" l="1"/>
  <c r="C230" i="3"/>
  <c r="H236" i="4"/>
  <c r="F242" i="5" l="1"/>
  <c r="J242" i="5" s="1"/>
  <c r="D243" i="5"/>
  <c r="H249" i="1" s="1"/>
  <c r="C243" i="5"/>
  <c r="G249" i="1" s="1"/>
  <c r="F249" i="1" s="1"/>
  <c r="B230" i="3"/>
  <c r="G236" i="4"/>
  <c r="F236" i="4" s="1"/>
  <c r="B243" i="5" l="1"/>
  <c r="D231" i="3"/>
  <c r="H237" i="4" s="1"/>
  <c r="C231" i="3"/>
  <c r="F230" i="3"/>
  <c r="J230" i="3" s="1"/>
  <c r="F243" i="5" l="1"/>
  <c r="J243" i="5" s="1"/>
  <c r="D244" i="5"/>
  <c r="H250" i="1" s="1"/>
  <c r="C244" i="5"/>
  <c r="G250" i="1" s="1"/>
  <c r="F250" i="1" s="1"/>
  <c r="B231" i="3"/>
  <c r="G237" i="4"/>
  <c r="F237" i="4" s="1"/>
  <c r="B244" i="5" l="1"/>
  <c r="D232" i="3"/>
  <c r="H238" i="4" s="1"/>
  <c r="F231" i="3"/>
  <c r="J231" i="3" s="1"/>
  <c r="C232" i="3"/>
  <c r="F244" i="5" l="1"/>
  <c r="J244" i="5" s="1"/>
  <c r="C245" i="5"/>
  <c r="G251" i="1" s="1"/>
  <c r="F251" i="1" s="1"/>
  <c r="D245" i="5"/>
  <c r="H251" i="1" s="1"/>
  <c r="B232" i="3"/>
  <c r="G238" i="4"/>
  <c r="F238" i="4" s="1"/>
  <c r="B245" i="5" l="1"/>
  <c r="F232" i="3"/>
  <c r="J232" i="3" s="1"/>
  <c r="D233" i="3"/>
  <c r="D246" i="5" l="1"/>
  <c r="H252" i="1" s="1"/>
  <c r="F245" i="5"/>
  <c r="J245" i="5" s="1"/>
  <c r="C246" i="5"/>
  <c r="G252" i="1" s="1"/>
  <c r="C233" i="3"/>
  <c r="H239" i="4"/>
  <c r="B246" i="5" l="1"/>
  <c r="F252" i="1"/>
  <c r="B233" i="3"/>
  <c r="G239" i="4"/>
  <c r="F239" i="4" s="1"/>
  <c r="D247" i="5" l="1"/>
  <c r="H253" i="1" s="1"/>
  <c r="C247" i="5"/>
  <c r="G253" i="1" s="1"/>
  <c r="F246" i="5"/>
  <c r="J246" i="5" s="1"/>
  <c r="F233" i="3"/>
  <c r="J233" i="3" s="1"/>
  <c r="C234" i="3"/>
  <c r="D234" i="3"/>
  <c r="H240" i="4" s="1"/>
  <c r="F253" i="1" l="1"/>
  <c r="B247" i="5"/>
  <c r="B234" i="3"/>
  <c r="G240" i="4"/>
  <c r="F240" i="4" s="1"/>
  <c r="C248" i="5" l="1"/>
  <c r="G254" i="1" s="1"/>
  <c r="F247" i="5"/>
  <c r="J247" i="5" s="1"/>
  <c r="D248" i="5"/>
  <c r="H254" i="1" s="1"/>
  <c r="F234" i="3"/>
  <c r="J234" i="3" s="1"/>
  <c r="D235" i="3"/>
  <c r="H241" i="4" s="1"/>
  <c r="C235" i="3"/>
  <c r="B248" i="5" l="1"/>
  <c r="F254" i="1"/>
  <c r="B235" i="3"/>
  <c r="G241" i="4"/>
  <c r="F241" i="4" s="1"/>
  <c r="D249" i="5" l="1"/>
  <c r="H255" i="1" s="1"/>
  <c r="C249" i="5"/>
  <c r="G255" i="1" s="1"/>
  <c r="F248" i="5"/>
  <c r="J248" i="5" s="1"/>
  <c r="B249" i="5"/>
  <c r="F235" i="3"/>
  <c r="J235" i="3" s="1"/>
  <c r="D236" i="3"/>
  <c r="H242" i="4" s="1"/>
  <c r="C236" i="3"/>
  <c r="G242" i="4" s="1"/>
  <c r="F242" i="4" s="1"/>
  <c r="F255" i="1" l="1"/>
  <c r="D250" i="5"/>
  <c r="H256" i="1" s="1"/>
  <c r="H257" i="1" s="1"/>
  <c r="F249" i="5"/>
  <c r="J249" i="5" s="1"/>
  <c r="C250" i="5"/>
  <c r="B250" i="5"/>
  <c r="B236" i="3"/>
  <c r="F250" i="5" l="1"/>
  <c r="H250" i="5"/>
  <c r="G250" i="5"/>
  <c r="N256" i="1" s="1"/>
  <c r="G256" i="1"/>
  <c r="G257" i="1" s="1"/>
  <c r="D237" i="3"/>
  <c r="F236" i="3"/>
  <c r="J236" i="3" s="1"/>
  <c r="F256" i="1" l="1"/>
  <c r="N257" i="1"/>
  <c r="Q257" i="1"/>
  <c r="J250" i="5"/>
  <c r="J7" i="5" s="1"/>
  <c r="C237" i="3"/>
  <c r="H243" i="4"/>
  <c r="P257" i="1" l="1"/>
  <c r="F257" i="1"/>
  <c r="B237" i="3"/>
  <c r="G243" i="4"/>
  <c r="F243" i="4" s="1"/>
  <c r="F237" i="3" l="1"/>
  <c r="J237" i="3" s="1"/>
  <c r="D238" i="3"/>
  <c r="H244" i="4" s="1"/>
  <c r="C238" i="3"/>
  <c r="B238" i="3" l="1"/>
  <c r="G244" i="4"/>
  <c r="D239" i="3" l="1"/>
  <c r="G238" i="3"/>
  <c r="F238" i="3"/>
  <c r="H238" i="3"/>
  <c r="N244" i="4" l="1"/>
  <c r="F244" i="4" s="1"/>
  <c r="J238" i="3"/>
  <c r="C239" i="3"/>
  <c r="H245" i="4"/>
  <c r="G245" i="4" l="1"/>
  <c r="F245" i="4" s="1"/>
  <c r="B239" i="3"/>
  <c r="F239" i="3" l="1"/>
  <c r="J239" i="3" s="1"/>
  <c r="D240" i="3"/>
  <c r="C240" i="3" l="1"/>
  <c r="H246" i="4"/>
  <c r="G246" i="4" l="1"/>
  <c r="F246" i="4" s="1"/>
  <c r="B240" i="3"/>
  <c r="C241" i="3" l="1"/>
  <c r="G247" i="4" s="1"/>
  <c r="D241" i="3"/>
  <c r="H247" i="4" s="1"/>
  <c r="F240" i="3"/>
  <c r="J240" i="3" s="1"/>
  <c r="F247" i="4" l="1"/>
  <c r="B241" i="3"/>
  <c r="C242" i="3" l="1"/>
  <c r="G248" i="4" s="1"/>
  <c r="F241" i="3"/>
  <c r="J241" i="3" s="1"/>
  <c r="D242" i="3"/>
  <c r="H248" i="4" s="1"/>
  <c r="B242" i="3" l="1"/>
  <c r="F242" i="3" s="1"/>
  <c r="J242" i="3" s="1"/>
  <c r="F248" i="4"/>
  <c r="D243" i="3" l="1"/>
  <c r="H249" i="4" s="1"/>
  <c r="C243" i="3"/>
  <c r="G249" i="4" s="1"/>
  <c r="F249" i="4" s="1"/>
  <c r="B243" i="3" l="1"/>
  <c r="F243" i="3" s="1"/>
  <c r="J243" i="3" s="1"/>
  <c r="C244" i="3" l="1"/>
  <c r="G250" i="4" s="1"/>
  <c r="D244" i="3"/>
  <c r="H250" i="4" s="1"/>
  <c r="F250" i="4" l="1"/>
  <c r="B244" i="3"/>
  <c r="D245" i="3" s="1"/>
  <c r="H251" i="4" s="1"/>
  <c r="C245" i="3"/>
  <c r="G251" i="4" s="1"/>
  <c r="F244" i="3" l="1"/>
  <c r="J244" i="3" s="1"/>
  <c r="F251" i="4"/>
  <c r="B245" i="3"/>
  <c r="F245" i="3" l="1"/>
  <c r="J245" i="3" s="1"/>
  <c r="D246" i="3"/>
  <c r="H252" i="4" s="1"/>
  <c r="C246" i="3"/>
  <c r="G252" i="4" s="1"/>
  <c r="F252" i="4" s="1"/>
  <c r="B246" i="3" l="1"/>
  <c r="D247" i="3" l="1"/>
  <c r="H253" i="4" s="1"/>
  <c r="C247" i="3"/>
  <c r="G253" i="4" s="1"/>
  <c r="F246" i="3"/>
  <c r="J246" i="3" s="1"/>
  <c r="F253" i="4" l="1"/>
  <c r="B247" i="3"/>
  <c r="F247" i="3" s="1"/>
  <c r="J247" i="3" s="1"/>
  <c r="C248" i="3"/>
  <c r="G254" i="4" s="1"/>
  <c r="D248" i="3" l="1"/>
  <c r="H254" i="4" s="1"/>
  <c r="F254" i="4" s="1"/>
  <c r="B248" i="3"/>
  <c r="F248" i="3" l="1"/>
  <c r="J248" i="3" s="1"/>
  <c r="D249" i="3"/>
  <c r="H255" i="4" s="1"/>
  <c r="C249" i="3"/>
  <c r="G255" i="4" s="1"/>
  <c r="F255" i="4" s="1"/>
  <c r="B249" i="3" l="1"/>
  <c r="F249" i="3" l="1"/>
  <c r="J249" i="3" s="1"/>
  <c r="D250" i="3"/>
  <c r="H256" i="4" s="1"/>
  <c r="H257" i="4" s="1"/>
  <c r="C250" i="3"/>
  <c r="G256" i="4" s="1"/>
  <c r="B250" i="3" l="1"/>
  <c r="G257" i="4"/>
  <c r="H250" i="3" l="1"/>
  <c r="G250" i="3"/>
  <c r="F250" i="3"/>
  <c r="N256" i="4" l="1"/>
  <c r="N257" i="4" s="1"/>
  <c r="J250" i="3"/>
  <c r="E29" i="2" s="1"/>
  <c r="F30" i="2" s="1"/>
  <c r="J7" i="3"/>
  <c r="Q257" i="4"/>
  <c r="F256" i="4" l="1"/>
  <c r="P257" i="4"/>
  <c r="E23" i="2" s="1"/>
  <c r="F257" i="4"/>
</calcChain>
</file>

<file path=xl/sharedStrings.xml><?xml version="1.0" encoding="utf-8"?>
<sst xmlns="http://schemas.openxmlformats.org/spreadsheetml/2006/main" count="119" uniqueCount="71">
  <si>
    <t>ОРІЄНТОВНИЙ ГРАФІК ПЛАТЕЖІВ /РОЗРАХУНОК ЗАГАЛЬНОЇ ВАРТОСТІ КРЕДИТУ ДЛЯ КЛІЄНТА ТА РЕАЛЬНОЇ РІЧНОЇ ПРОЦЕНТНОЇ СТАВКИ</t>
  </si>
  <si>
    <t>№ з/п</t>
  </si>
  <si>
    <t>Дата платежу</t>
  </si>
  <si>
    <t>Кількість днів у розрахун-ковому періоді</t>
  </si>
  <si>
    <t>Чиста сума кредиту/сума платежу за розрахунковий період, грн.</t>
  </si>
  <si>
    <t>Види платежів за кредитом</t>
  </si>
  <si>
    <t>Реальна річна процентна ставка, %</t>
  </si>
  <si>
    <t>Загальна вартість кредиту, грн</t>
  </si>
  <si>
    <t>платежі за додаткові та супутні послуги</t>
  </si>
  <si>
    <t>Сума кредиту за договором</t>
  </si>
  <si>
    <t>проценти за користування кредитом</t>
  </si>
  <si>
    <t>Банку</t>
  </si>
  <si>
    <t>Третіх осіб</t>
  </si>
  <si>
    <t>за обслуговування кредитної заборгованості, грн</t>
  </si>
  <si>
    <t>розрахунково-касове обслуговування, грн</t>
  </si>
  <si>
    <t>комісія за надання кредиту, грн</t>
  </si>
  <si>
    <t>Послуги нотаріуса, грн.</t>
  </si>
  <si>
    <t>послуги оцінювача, грн</t>
  </si>
  <si>
    <t>послуги страховика, грн</t>
  </si>
  <si>
    <t>платежи до бюджету , грн</t>
  </si>
  <si>
    <t>Усього:</t>
  </si>
  <si>
    <t xml:space="preserve">Клієнт, підписавши цей Додаток, також ознайомлений Банком, що сукупна вартість кредиту та реальна процента ставка може бути збільшена на вартість наданих третіми особами супутніх послуг, а саме: на вартість нотаріальних послуг відповідно до ст.31 Закону України "Про нотаріат", на вартість послуг із страхування майна, відповідно до умов договору страхування та Закону України "Про страхування", на вартість послуг незалежного оцінювача, відповідно до умов договору з незалежним оцінювачем та Закону України "Про оцінку майна, майнових прав та професійну оціночну діяльність в Україні", на вартість послуг реєстратора за надання витягів з Державного реєстру обтяжень нерухомого майна  та з Державного реєстру обтяжень рухомого майна.
Також сума платежу, сукупна вартість кредиту та орієнтовна реальна процентна ставка змінюються відповідним чином у разі зміни Індексу UIRD.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</si>
  <si>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</si>
  <si>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</si>
  <si>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</si>
  <si>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АТ Банк "Кредит Дніпро"</t>
  </si>
  <si>
    <t>Калькулятор вартості продукту</t>
  </si>
  <si>
    <t>"Кредит на придбання земельної ділянки"</t>
  </si>
  <si>
    <t>Вартість забезпечення (в.т.ч. додаткового), грн:</t>
  </si>
  <si>
    <t>Мінімальний перший внесок, грн:</t>
  </si>
  <si>
    <t>Максимальний обсяг кредиту, грн (85% від вартості):</t>
  </si>
  <si>
    <t>Бажаний обсяг кредиту, грн:</t>
  </si>
  <si>
    <t>Строк кредиту, міс:</t>
  </si>
  <si>
    <t>Схема погашення:</t>
  </si>
  <si>
    <t>Класика</t>
  </si>
  <si>
    <t>Страхування життя, від залишку кредиту:</t>
  </si>
  <si>
    <t>(сума на перший рік)</t>
  </si>
  <si>
    <t>Страхування майна, від його вартості:</t>
  </si>
  <si>
    <t>Послуги нотаріуса, грн:</t>
  </si>
  <si>
    <t>Послуги оцінювача, грн:</t>
  </si>
  <si>
    <t>Річна процентна ставка:</t>
  </si>
  <si>
    <t>Реальна річна процентна ставка:</t>
  </si>
  <si>
    <t>Обов'язкове пенсійне страхування:</t>
  </si>
  <si>
    <t>Державне мито:</t>
  </si>
  <si>
    <t>Комісія за видачу, грн:</t>
  </si>
  <si>
    <t>Щомісячний платіж (ануїтет/класика):</t>
  </si>
  <si>
    <t>Загальні витрати за споживчим кредитом, грн:</t>
  </si>
  <si>
    <t>Загальна вартість кредиту, грн:</t>
  </si>
  <si>
    <t>% ставка номинал 1 год</t>
  </si>
  <si>
    <t>Стоимость залога</t>
  </si>
  <si>
    <t>% ставка со 2 года</t>
  </si>
  <si>
    <t>страховка жизни</t>
  </si>
  <si>
    <t>Сума</t>
  </si>
  <si>
    <t>комис. за выдачу</t>
  </si>
  <si>
    <t>страховка имущества</t>
  </si>
  <si>
    <t>Способ погашения</t>
  </si>
  <si>
    <t>ежемес.комис.</t>
  </si>
  <si>
    <t>Ср.срок кредита</t>
  </si>
  <si>
    <t>Другие затраты при оформлении</t>
  </si>
  <si>
    <t>Срок с учетом доср.погаш</t>
  </si>
  <si>
    <t>MOB</t>
  </si>
  <si>
    <t>Сумма долга</t>
  </si>
  <si>
    <t>Платеж тело</t>
  </si>
  <si>
    <t>Платеж %</t>
  </si>
  <si>
    <t>Комиссия за выдачу</t>
  </si>
  <si>
    <t>Ежемес. комиссия</t>
  </si>
  <si>
    <t>Страховка жизни</t>
  </si>
  <si>
    <t>Страховка имущества</t>
  </si>
  <si>
    <t>Затраты на услуги, связанные с выдачей</t>
  </si>
  <si>
    <t>Денежные потоки (клиент)</t>
  </si>
  <si>
    <t>Місяць</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</si>
</sst>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_-;_-* &quot;-&quot;??_₴_-;_-@_-"/>
    <numFmt numFmtId="164" formatCode="#,##0&quot;₴&quot;"/>
    <numFmt numFmtId="165" formatCode="#,##0.00&quot;₴&quot;"/>
    <numFmt numFmtId="166" formatCode="0.0%"/>
    <numFmt numFmtId="167" formatCode="_-* #,##0_₴_-;\-* #,##0_₴_-;_-* &quot;-&quot;??_₴_-;_-@_-"/>
    <numFmt numFmtId="168" formatCode="#,##0.000"/>
  </numFmts>
  <fonts count="20" x14ac:knownFonts="1">
    <font>
      <sz val="11"/>
      <color theme="1"/>
      <name val="Calibri"/>
      <family val="2"/>
      <charset val="204"/>
    </font>
    <font>
      <sz val="11"/>
      <color theme="1"/>
      <name val="Calibri"/>
      <family val="2"/>
      <charset val="204"/>
    </font>
    <font>
      <b/>
      <sz val="11"/>
      <color theme="1"/>
      <name val="Times New Roman"/>
      <family val="1"/>
      <charset val="204"/>
    </font>
    <font>
      <sz val="11"/>
      <color rgb="FFFF0000"/>
      <name val="Calibri"/>
      <family val="2"/>
      <scheme val="minor"/>
    </font>
    <font>
      <sz val="11"/>
      <color theme="1"/>
      <name val="Calibri"/>
      <family val="2"/>
      <charset val="204"/>
      <scheme val="minor"/>
    </font>
    <font>
      <b/>
      <sz val="12"/>
      <color theme="1"/>
      <name val="Calibri"/>
      <family val="2"/>
      <charset val="204"/>
      <scheme val="minor"/>
    </font>
    <font>
      <b/>
      <sz val="11"/>
      <color theme="1"/>
      <name val="Calibri"/>
      <family val="2"/>
      <charset val="204"/>
      <scheme val="minor"/>
    </font>
    <font>
      <sz val="11"/>
      <name val="Calibri"/>
      <family val="2"/>
      <charset val="204"/>
      <scheme val="minor"/>
    </font>
    <font>
      <sz val="11"/>
      <color theme="1"/>
      <name val="Calibri"/>
      <family val="2"/>
      <scheme val="minor"/>
    </font>
    <font>
      <sz val="11"/>
      <color rgb="FFFF0000"/>
      <name val="Times New Roman"/>
      <family val="1"/>
      <charset val="204"/>
    </font>
    <font>
      <sz val="10"/>
      <color rgb="FFFF0000"/>
      <name val="Arial Cyr"/>
      <charset val="204"/>
    </font>
    <font>
      <sz val="11"/>
      <name val="Times New Roman"/>
      <family val="1"/>
      <charset val="204"/>
    </font>
    <font>
      <sz val="11"/>
      <color theme="1" tint="0.499984740745262"/>
      <name val="Calibri"/>
      <family val="2"/>
      <charset val="204"/>
      <scheme val="minor"/>
    </font>
    <font>
      <sz val="11"/>
      <color theme="1" tint="0.499984740745262"/>
      <name val="Calibri"/>
      <family val="2"/>
      <scheme val="minor"/>
    </font>
    <font>
      <sz val="11"/>
      <color rgb="FF00B050"/>
      <name val="Calibri"/>
      <family val="2"/>
      <scheme val="minor"/>
    </font>
    <font>
      <i/>
      <sz val="9"/>
      <color theme="1" tint="0.499984740745262"/>
      <name val="Calibri"/>
      <family val="2"/>
      <charset val="204"/>
      <scheme val="minor"/>
    </font>
    <font>
      <sz val="10"/>
      <name val="Arial"/>
      <family val="2"/>
      <charset val="204"/>
    </font>
    <font>
      <b/>
      <sz val="10"/>
      <name val="Arial"/>
      <family val="2"/>
      <charset val="204"/>
    </font>
    <font>
      <sz val="10"/>
      <color theme="0" tint="-0.499984740745262"/>
      <name val="Arial"/>
      <family val="2"/>
      <charset val="204"/>
    </font>
    <font>
      <sz val="9"/>
      <name val="Arial"/>
      <family val="2"/>
      <charset val="204"/>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16" fillId="0" borderId="0"/>
  </cellStyleXfs>
  <cellXfs count="113">
    <xf numFmtId="0" fontId="0" fillId="0" borderId="0" xfId="0"/>
    <xf numFmtId="0" fontId="0" fillId="0" borderId="0" xfId="0" applyProtection="1">
      <protection hidden="1"/>
    </xf>
    <xf numFmtId="0" fontId="2" fillId="0" borderId="0" xfId="0" applyFont="1" applyAlignment="1" applyProtection="1">
      <alignment horizontal="left" vertical="center" indent="15"/>
      <protection hidden="1"/>
    </xf>
    <xf numFmtId="0" fontId="3" fillId="0" borderId="0" xfId="0" applyFont="1" applyProtection="1">
      <protection hidden="1"/>
    </xf>
    <xf numFmtId="0" fontId="4" fillId="0" borderId="0" xfId="0" applyFont="1" applyProtection="1">
      <protection hidden="1"/>
    </xf>
    <xf numFmtId="0" fontId="6" fillId="0" borderId="0" xfId="0" applyFont="1" applyAlignment="1" applyProtection="1">
      <alignment horizontal="center" wrapText="1"/>
      <protection hidden="1"/>
    </xf>
    <xf numFmtId="0" fontId="7" fillId="0" borderId="1" xfId="0" applyFont="1" applyBorder="1" applyAlignment="1" applyProtection="1">
      <alignment wrapText="1"/>
      <protection hidden="1"/>
    </xf>
    <xf numFmtId="0" fontId="4" fillId="0" borderId="1" xfId="0" applyFont="1" applyBorder="1" applyProtection="1">
      <protection hidden="1"/>
    </xf>
    <xf numFmtId="14" fontId="4" fillId="0" borderId="1" xfId="0" applyNumberFormat="1" applyFont="1" applyBorder="1" applyProtection="1">
      <protection hidden="1"/>
    </xf>
    <xf numFmtId="3" fontId="4" fillId="0" borderId="1" xfId="0" applyNumberFormat="1" applyFont="1" applyBorder="1" applyProtection="1">
      <protection hidden="1"/>
    </xf>
    <xf numFmtId="4" fontId="4" fillId="0" borderId="1" xfId="0" applyNumberFormat="1" applyFont="1" applyBorder="1" applyProtection="1">
      <protection hidden="1"/>
    </xf>
    <xf numFmtId="0" fontId="4" fillId="2" borderId="1" xfId="0" applyFont="1" applyFill="1" applyBorder="1" applyProtection="1">
      <protection hidden="1"/>
    </xf>
    <xf numFmtId="14" fontId="4" fillId="2" borderId="1" xfId="0" applyNumberFormat="1" applyFont="1" applyFill="1" applyBorder="1" applyProtection="1">
      <protection hidden="1"/>
    </xf>
    <xf numFmtId="3" fontId="4" fillId="2" borderId="1" xfId="0" applyNumberFormat="1" applyFont="1" applyFill="1" applyBorder="1" applyProtection="1">
      <protection hidden="1"/>
    </xf>
    <xf numFmtId="4" fontId="4" fillId="2" borderId="1" xfId="0" applyNumberFormat="1" applyFont="1" applyFill="1" applyBorder="1" applyProtection="1">
      <protection hidden="1"/>
    </xf>
    <xf numFmtId="10" fontId="4" fillId="2" borderId="1" xfId="0" applyNumberFormat="1" applyFont="1" applyFill="1" applyBorder="1" applyProtection="1">
      <protection hidden="1"/>
    </xf>
    <xf numFmtId="0" fontId="11" fillId="3" borderId="0" xfId="3" applyFont="1" applyFill="1" applyBorder="1" applyAlignment="1" applyProtection="1">
      <alignment horizontal="left" vertical="center" wrapText="1"/>
      <protection hidden="1"/>
    </xf>
    <xf numFmtId="0" fontId="2" fillId="0" borderId="0" xfId="0" applyFont="1" applyProtection="1">
      <protection hidden="1"/>
    </xf>
    <xf numFmtId="0" fontId="2" fillId="0" borderId="0" xfId="0" applyFont="1" applyAlignment="1" applyProtection="1">
      <alignment horizontal="justify" vertical="center"/>
      <protection hidden="1"/>
    </xf>
    <xf numFmtId="0" fontId="12" fillId="0" borderId="0" xfId="0" applyFont="1" applyProtection="1">
      <protection hidden="1"/>
    </xf>
    <xf numFmtId="0" fontId="13" fillId="0" borderId="0" xfId="0" applyFont="1" applyProtection="1">
      <protection hidden="1"/>
    </xf>
    <xf numFmtId="0" fontId="0" fillId="3" borderId="0" xfId="0" applyFill="1"/>
    <xf numFmtId="0" fontId="5" fillId="3" borderId="0" xfId="0" applyFont="1" applyFill="1"/>
    <xf numFmtId="0" fontId="0" fillId="3" borderId="0" xfId="0" applyFill="1" applyProtection="1">
      <protection hidden="1"/>
    </xf>
    <xf numFmtId="165" fontId="0" fillId="3" borderId="0" xfId="0" applyNumberFormat="1" applyFill="1" applyProtection="1">
      <protection hidden="1"/>
    </xf>
    <xf numFmtId="0" fontId="15" fillId="3" borderId="0" xfId="0" applyFont="1" applyFill="1" applyProtection="1">
      <protection hidden="1"/>
    </xf>
    <xf numFmtId="0" fontId="0" fillId="3" borderId="0" xfId="0" applyFill="1" applyAlignment="1" applyProtection="1">
      <alignment horizontal="right"/>
      <protection hidden="1"/>
    </xf>
    <xf numFmtId="164" fontId="0" fillId="3" borderId="0" xfId="0" applyNumberFormat="1" applyFill="1" applyProtection="1">
      <protection hidden="1"/>
    </xf>
    <xf numFmtId="0" fontId="16" fillId="0" borderId="0" xfId="4" applyBorder="1"/>
    <xf numFmtId="0" fontId="16" fillId="3" borderId="0" xfId="4" applyFill="1" applyBorder="1"/>
    <xf numFmtId="0" fontId="16" fillId="3" borderId="0" xfId="4" applyFont="1" applyFill="1" applyBorder="1" applyAlignment="1">
      <alignment horizontal="right"/>
    </xf>
    <xf numFmtId="10" fontId="0" fillId="3" borderId="0" xfId="0" applyNumberFormat="1" applyFill="1" applyBorder="1"/>
    <xf numFmtId="14" fontId="16" fillId="3" borderId="0" xfId="4" applyNumberFormat="1" applyFill="1" applyBorder="1"/>
    <xf numFmtId="0" fontId="16" fillId="3" borderId="0" xfId="4" applyFill="1" applyBorder="1" applyAlignment="1">
      <alignment horizontal="right"/>
    </xf>
    <xf numFmtId="9" fontId="16" fillId="3" borderId="0" xfId="4" applyNumberFormat="1" applyFill="1" applyBorder="1" applyAlignment="1">
      <alignment horizontal="right"/>
    </xf>
    <xf numFmtId="166" fontId="16" fillId="3" borderId="0" xfId="4" applyNumberFormat="1" applyFill="1" applyBorder="1"/>
    <xf numFmtId="4" fontId="16" fillId="3" borderId="0" xfId="4" applyNumberFormat="1" applyFill="1" applyBorder="1"/>
    <xf numFmtId="0" fontId="0" fillId="3" borderId="0" xfId="0" applyFill="1" applyBorder="1"/>
    <xf numFmtId="0" fontId="16" fillId="0" borderId="0" xfId="4" applyBorder="1" applyAlignment="1">
      <alignment horizontal="right"/>
    </xf>
    <xf numFmtId="167" fontId="16" fillId="3" borderId="0" xfId="4" applyNumberFormat="1" applyFill="1" applyBorder="1"/>
    <xf numFmtId="10" fontId="16" fillId="3" borderId="0" xfId="4" applyNumberFormat="1" applyFill="1" applyBorder="1"/>
    <xf numFmtId="9" fontId="16" fillId="3" borderId="0" xfId="2" applyFont="1" applyFill="1" applyBorder="1"/>
    <xf numFmtId="0" fontId="17" fillId="3" borderId="0" xfId="4" applyFont="1" applyFill="1" applyBorder="1"/>
    <xf numFmtId="166" fontId="17" fillId="3" borderId="0" xfId="2" applyNumberFormat="1" applyFont="1" applyFill="1" applyBorder="1"/>
    <xf numFmtId="0" fontId="16" fillId="0" borderId="0" xfId="4" applyFont="1" applyBorder="1" applyAlignment="1">
      <alignment horizontal="right"/>
    </xf>
    <xf numFmtId="167" fontId="16" fillId="3" borderId="0" xfId="1" applyNumberFormat="1" applyFont="1" applyFill="1" applyBorder="1"/>
    <xf numFmtId="9" fontId="16" fillId="3" borderId="0" xfId="2" applyNumberFormat="1" applyFont="1" applyFill="1" applyBorder="1" applyAlignment="1">
      <alignment horizontal="center"/>
    </xf>
    <xf numFmtId="9" fontId="16" fillId="3" borderId="0" xfId="4" applyNumberFormat="1" applyFill="1" applyBorder="1"/>
    <xf numFmtId="166" fontId="17" fillId="3" borderId="0" xfId="4" applyNumberFormat="1" applyFont="1" applyFill="1" applyBorder="1"/>
    <xf numFmtId="3" fontId="16" fillId="3" borderId="0" xfId="4" applyNumberFormat="1" applyFill="1" applyBorder="1"/>
    <xf numFmtId="0" fontId="16" fillId="3" borderId="0" xfId="4" applyFill="1" applyBorder="1" applyAlignment="1"/>
    <xf numFmtId="167" fontId="16" fillId="3" borderId="0" xfId="1" applyNumberFormat="1" applyFont="1" applyFill="1" applyBorder="1" applyAlignment="1"/>
    <xf numFmtId="166" fontId="16" fillId="0" borderId="0" xfId="2" applyNumberFormat="1" applyFont="1" applyBorder="1"/>
    <xf numFmtId="9" fontId="16" fillId="3" borderId="0" xfId="4" applyNumberFormat="1" applyFont="1" applyFill="1" applyBorder="1"/>
    <xf numFmtId="166" fontId="16" fillId="3" borderId="0" xfId="4" applyNumberFormat="1" applyFont="1" applyFill="1" applyBorder="1"/>
    <xf numFmtId="166" fontId="16" fillId="3" borderId="0" xfId="2" applyNumberFormat="1" applyFont="1" applyFill="1" applyBorder="1"/>
    <xf numFmtId="166" fontId="17" fillId="0" borderId="0" xfId="2" applyNumberFormat="1" applyFont="1" applyBorder="1"/>
    <xf numFmtId="10" fontId="18" fillId="3" borderId="0" xfId="4" applyNumberFormat="1" applyFont="1" applyFill="1" applyBorder="1"/>
    <xf numFmtId="0" fontId="17" fillId="3" borderId="0" xfId="4" applyFont="1" applyFill="1" applyBorder="1" applyAlignment="1">
      <alignment horizontal="right"/>
    </xf>
    <xf numFmtId="10" fontId="16" fillId="0" borderId="0" xfId="4" applyNumberFormat="1" applyBorder="1"/>
    <xf numFmtId="0" fontId="16" fillId="0" borderId="0" xfId="4" applyFont="1"/>
    <xf numFmtId="0" fontId="16" fillId="0" borderId="0" xfId="4"/>
    <xf numFmtId="10" fontId="16" fillId="0" borderId="0" xfId="2" applyNumberFormat="1" applyFont="1"/>
    <xf numFmtId="10" fontId="16" fillId="0" borderId="0" xfId="2" applyNumberFormat="1" applyFont="1" applyAlignment="1">
      <alignment horizontal="right"/>
    </xf>
    <xf numFmtId="167" fontId="16" fillId="0" borderId="0" xfId="1" applyNumberFormat="1" applyFont="1"/>
    <xf numFmtId="0" fontId="16" fillId="0" borderId="0" xfId="4" applyAlignment="1">
      <alignment horizontal="right"/>
    </xf>
    <xf numFmtId="166" fontId="16" fillId="0" borderId="0" xfId="2" applyNumberFormat="1" applyFont="1"/>
    <xf numFmtId="0" fontId="18" fillId="3" borderId="0" xfId="4" applyFont="1" applyFill="1" applyBorder="1"/>
    <xf numFmtId="0" fontId="16" fillId="0" borderId="2" xfId="4" applyFont="1" applyBorder="1" applyAlignment="1">
      <alignment horizontal="center"/>
    </xf>
    <xf numFmtId="0" fontId="16" fillId="0" borderId="3" xfId="4" applyFont="1" applyBorder="1" applyAlignment="1">
      <alignment horizontal="center"/>
    </xf>
    <xf numFmtId="0" fontId="16" fillId="0" borderId="4" xfId="4" applyFont="1" applyBorder="1" applyAlignment="1">
      <alignment horizontal="center"/>
    </xf>
    <xf numFmtId="0" fontId="16" fillId="0" borderId="0" xfId="4" applyFont="1" applyBorder="1" applyAlignment="1">
      <alignment horizontal="center"/>
    </xf>
    <xf numFmtId="0" fontId="16" fillId="3" borderId="0" xfId="4" applyFont="1" applyFill="1" applyBorder="1" applyAlignment="1">
      <alignment horizontal="center"/>
    </xf>
    <xf numFmtId="14" fontId="16" fillId="3" borderId="0" xfId="4" applyNumberFormat="1" applyFont="1" applyFill="1" applyBorder="1" applyAlignment="1">
      <alignment horizontal="center"/>
    </xf>
    <xf numFmtId="0" fontId="16" fillId="3" borderId="0" xfId="4" applyFill="1" applyBorder="1" applyAlignment="1">
      <alignment horizontal="center"/>
    </xf>
    <xf numFmtId="0" fontId="16" fillId="0" borderId="1" xfId="4" applyBorder="1" applyAlignment="1">
      <alignment horizontal="center" vertical="center" wrapText="1"/>
    </xf>
    <xf numFmtId="0" fontId="16" fillId="0" borderId="5" xfId="4" applyBorder="1" applyAlignment="1">
      <alignment horizontal="center" vertical="center" wrapText="1"/>
    </xf>
    <xf numFmtId="0" fontId="16" fillId="0" borderId="6" xfId="4" applyBorder="1" applyAlignment="1">
      <alignment horizontal="center" vertical="center" wrapText="1"/>
    </xf>
    <xf numFmtId="0" fontId="19" fillId="0" borderId="5" xfId="4" applyFont="1" applyBorder="1" applyAlignment="1">
      <alignment horizontal="center" vertical="center" wrapText="1"/>
    </xf>
    <xf numFmtId="0" fontId="16" fillId="3" borderId="0" xfId="4" applyFill="1" applyBorder="1" applyAlignment="1">
      <alignment horizontal="center" vertical="center" wrapText="1"/>
    </xf>
    <xf numFmtId="14" fontId="16" fillId="3" borderId="0" xfId="4" applyNumberFormat="1" applyFill="1" applyBorder="1" applyAlignment="1">
      <alignment horizontal="center" vertical="center" wrapText="1"/>
    </xf>
    <xf numFmtId="0" fontId="16" fillId="4" borderId="0" xfId="4" applyFont="1" applyFill="1"/>
    <xf numFmtId="4" fontId="16" fillId="4" borderId="0" xfId="4" applyNumberFormat="1" applyFill="1"/>
    <xf numFmtId="3" fontId="16" fillId="4" borderId="0" xfId="4" applyNumberFormat="1" applyFill="1"/>
    <xf numFmtId="14" fontId="16" fillId="0" borderId="0" xfId="4" applyNumberFormat="1" applyBorder="1"/>
    <xf numFmtId="168" fontId="16" fillId="3" borderId="0" xfId="4" applyNumberFormat="1" applyFill="1" applyBorder="1"/>
    <xf numFmtId="4" fontId="16" fillId="0" borderId="0" xfId="4" applyNumberFormat="1"/>
    <xf numFmtId="10" fontId="16" fillId="3" borderId="0" xfId="2" applyNumberFormat="1" applyFont="1" applyFill="1" applyBorder="1"/>
    <xf numFmtId="0" fontId="16" fillId="0" borderId="0" xfId="4" applyFill="1"/>
    <xf numFmtId="0" fontId="16" fillId="0" borderId="0" xfId="4" applyFont="1" applyFill="1"/>
    <xf numFmtId="4" fontId="16" fillId="0" borderId="0" xfId="4" applyNumberFormat="1" applyFill="1"/>
    <xf numFmtId="14" fontId="0" fillId="3" borderId="0" xfId="0" applyNumberFormat="1" applyFill="1" applyBorder="1"/>
    <xf numFmtId="0" fontId="0" fillId="3" borderId="0" xfId="0" applyFill="1" applyAlignment="1" applyProtection="1">
      <alignment horizontal="right"/>
      <protection hidden="1"/>
    </xf>
    <xf numFmtId="164" fontId="0" fillId="3" borderId="0" xfId="0" applyNumberFormat="1" applyFill="1" applyAlignment="1" applyProtection="1">
      <alignment horizontal="right"/>
      <protection hidden="1"/>
    </xf>
    <xf numFmtId="3" fontId="0" fillId="3" borderId="0" xfId="0" applyNumberFormat="1" applyFill="1" applyAlignment="1" applyProtection="1">
      <alignment horizontal="right"/>
      <protection hidden="1"/>
    </xf>
    <xf numFmtId="164" fontId="0" fillId="3" borderId="0" xfId="0" applyNumberFormat="1" applyFont="1" applyFill="1" applyAlignment="1" applyProtection="1">
      <alignment horizontal="right"/>
      <protection hidden="1"/>
    </xf>
    <xf numFmtId="10" fontId="0" fillId="3" borderId="0" xfId="0" applyNumberFormat="1" applyFill="1" applyAlignment="1" applyProtection="1">
      <alignment horizontal="right"/>
      <protection hidden="1"/>
    </xf>
    <xf numFmtId="164" fontId="14" fillId="3" borderId="0" xfId="0" applyNumberFormat="1" applyFont="1" applyFill="1" applyAlignment="1" applyProtection="1">
      <alignment horizontal="right"/>
      <protection locked="0"/>
    </xf>
    <xf numFmtId="0" fontId="14" fillId="3" borderId="0" xfId="0" applyFont="1" applyFill="1" applyAlignment="1" applyProtection="1">
      <alignment horizontal="right"/>
      <protection locked="0"/>
    </xf>
    <xf numFmtId="9" fontId="0" fillId="3" borderId="0" xfId="0" applyNumberFormat="1" applyFill="1" applyAlignment="1" applyProtection="1">
      <alignment horizontal="right"/>
      <protection hidden="1"/>
    </xf>
    <xf numFmtId="0" fontId="2" fillId="0" borderId="0" xfId="0" applyFont="1" applyAlignment="1" applyProtection="1">
      <alignment horizontal="center" vertical="center"/>
      <protection hidden="1"/>
    </xf>
    <xf numFmtId="0" fontId="7" fillId="0" borderId="1" xfId="0" applyFont="1" applyBorder="1" applyAlignment="1" applyProtection="1">
      <alignment horizontal="center" wrapText="1"/>
      <protection hidden="1"/>
    </xf>
    <xf numFmtId="0" fontId="7" fillId="0" borderId="1" xfId="0" applyFont="1" applyBorder="1" applyAlignment="1" applyProtection="1">
      <alignment horizontal="center"/>
      <protection hidden="1"/>
    </xf>
    <xf numFmtId="0" fontId="7" fillId="0" borderId="2" xfId="0" applyFont="1" applyBorder="1" applyAlignment="1" applyProtection="1">
      <alignment horizontal="center"/>
      <protection hidden="1"/>
    </xf>
    <xf numFmtId="0" fontId="7" fillId="0" borderId="3"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0" fillId="0" borderId="0" xfId="0" applyAlignment="1" applyProtection="1">
      <alignment horizontal="left" wrapText="1"/>
      <protection hidden="1"/>
    </xf>
    <xf numFmtId="0" fontId="0" fillId="0" borderId="0" xfId="0" applyAlignment="1" applyProtection="1">
      <alignment horizontal="left"/>
      <protection hidden="1"/>
    </xf>
    <xf numFmtId="0" fontId="9" fillId="3" borderId="1" xfId="3" applyFont="1" applyFill="1" applyBorder="1" applyAlignment="1" applyProtection="1">
      <alignment horizontal="left" vertical="center" wrapText="1"/>
      <protection hidden="1"/>
    </xf>
    <xf numFmtId="0" fontId="10" fillId="3" borderId="1" xfId="0" applyFont="1" applyFill="1" applyBorder="1" applyAlignment="1" applyProtection="1">
      <alignment horizontal="left"/>
      <protection hidden="1"/>
    </xf>
    <xf numFmtId="0" fontId="0" fillId="0" borderId="0" xfId="0" applyAlignment="1" applyProtection="1">
      <alignment horizontal="center" wrapText="1"/>
      <protection hidden="1"/>
    </xf>
    <xf numFmtId="0" fontId="0" fillId="0" borderId="0" xfId="0" applyAlignment="1" applyProtection="1">
      <alignment horizontal="center"/>
      <protection hidden="1"/>
    </xf>
    <xf numFmtId="0" fontId="5" fillId="0" borderId="0" xfId="0" applyFont="1" applyAlignment="1" applyProtection="1">
      <alignment horizontal="center" vertical="center" wrapText="1"/>
      <protection hidden="1"/>
    </xf>
  </cellXfs>
  <cellStyles count="5">
    <cellStyle name="Обычный" xfId="0" builtinId="0"/>
    <cellStyle name="Обычный 2 3" xfId="4"/>
    <cellStyle name="Обычный 2 4" xfId="3"/>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196850</xdr:colOff>
      <xdr:row>0</xdr:row>
      <xdr:rowOff>120651</xdr:rowOff>
    </xdr:from>
    <xdr:to>
      <xdr:col>2</xdr:col>
      <xdr:colOff>169440</xdr:colOff>
      <xdr:row>6</xdr:row>
      <xdr:rowOff>55770</xdr:rowOff>
    </xdr:to>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7325" y="120651"/>
          <a:ext cx="1114469" cy="1078119"/>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tabSelected="1" zoomScale="85" zoomScaleNormal="85" workbookViewId="0">
      <selection activeCell="E12" sqref="E12:F12"/>
    </sheetView>
  </sheetViews>
  <sheetFormatPr defaultRowHeight="15" x14ac:dyDescent="0.25"/>
  <cols>
    <col min="1" max="1" width="2.85546875" customWidth="1"/>
    <col min="2" max="2" width="14.140625" customWidth="1"/>
    <col min="4" max="4" width="25.7109375" customWidth="1"/>
    <col min="5" max="5" width="1.5703125" customWidth="1"/>
    <col min="6" max="6" width="15.85546875" customWidth="1"/>
    <col min="7" max="7" width="11.140625" customWidth="1"/>
    <col min="8" max="8" width="9.140625" customWidth="1"/>
  </cols>
  <sheetData>
    <row r="1" spans="1:10" x14ac:dyDescent="0.25">
      <c r="A1" s="21"/>
      <c r="B1" s="21"/>
      <c r="C1" s="21"/>
      <c r="D1" s="21"/>
      <c r="E1" s="21"/>
      <c r="F1" s="21"/>
      <c r="G1" s="21"/>
      <c r="H1" s="21"/>
      <c r="I1" s="21"/>
      <c r="J1" s="21"/>
    </row>
    <row r="2" spans="1:10" x14ac:dyDescent="0.25">
      <c r="A2" s="21"/>
      <c r="B2" s="21"/>
      <c r="C2" s="21"/>
      <c r="D2" s="21"/>
      <c r="E2" s="21"/>
      <c r="F2" s="21"/>
      <c r="G2" s="21"/>
      <c r="H2" s="21"/>
      <c r="I2" s="21"/>
      <c r="J2" s="21"/>
    </row>
    <row r="3" spans="1:10" x14ac:dyDescent="0.25">
      <c r="A3" s="21"/>
      <c r="B3" s="21"/>
      <c r="C3" s="21"/>
      <c r="D3" s="21"/>
      <c r="E3" s="21"/>
      <c r="F3" s="21"/>
      <c r="G3" s="21"/>
      <c r="H3" s="21"/>
      <c r="I3" s="21"/>
      <c r="J3" s="21"/>
    </row>
    <row r="4" spans="1:10" x14ac:dyDescent="0.25">
      <c r="A4" s="21"/>
      <c r="B4" s="21"/>
      <c r="C4" s="21"/>
      <c r="D4" s="21"/>
      <c r="E4" s="21"/>
      <c r="F4" s="21"/>
      <c r="G4" s="21"/>
      <c r="H4" s="21"/>
      <c r="I4" s="21"/>
      <c r="J4" s="21"/>
    </row>
    <row r="5" spans="1:10" ht="15.75" x14ac:dyDescent="0.25">
      <c r="A5" s="21"/>
      <c r="B5" s="21"/>
      <c r="C5" s="21"/>
      <c r="D5" s="22" t="s">
        <v>25</v>
      </c>
      <c r="E5" s="21"/>
      <c r="F5" s="21"/>
      <c r="G5" s="21"/>
      <c r="H5" s="21"/>
      <c r="I5" s="21"/>
      <c r="J5" s="21"/>
    </row>
    <row r="6" spans="1:10" ht="15.75" x14ac:dyDescent="0.25">
      <c r="A6" s="21"/>
      <c r="B6" s="21"/>
      <c r="C6" s="21"/>
      <c r="D6" s="22" t="s">
        <v>26</v>
      </c>
      <c r="E6" s="21"/>
      <c r="F6" s="21"/>
      <c r="G6" s="21"/>
      <c r="H6" s="21"/>
      <c r="I6" s="21"/>
      <c r="J6" s="21"/>
    </row>
    <row r="7" spans="1:10" ht="15.75" x14ac:dyDescent="0.25">
      <c r="A7" s="21"/>
      <c r="B7" s="21"/>
      <c r="C7" s="21"/>
      <c r="D7" s="22" t="s">
        <v>27</v>
      </c>
      <c r="E7" s="21"/>
      <c r="F7" s="21"/>
      <c r="G7" s="21"/>
      <c r="H7" s="21"/>
      <c r="I7" s="21"/>
      <c r="J7" s="21"/>
    </row>
    <row r="8" spans="1:10" x14ac:dyDescent="0.25">
      <c r="A8" s="21"/>
      <c r="B8" s="21"/>
      <c r="C8" s="21"/>
      <c r="D8" s="21"/>
      <c r="E8" s="21"/>
      <c r="F8" s="21"/>
      <c r="G8" s="21"/>
      <c r="H8" s="21"/>
      <c r="I8" s="21"/>
      <c r="J8" s="21"/>
    </row>
    <row r="9" spans="1:10" ht="15" customHeight="1" x14ac:dyDescent="0.25">
      <c r="A9" s="23"/>
      <c r="B9" s="23"/>
      <c r="C9" s="23"/>
      <c r="D9" s="23"/>
      <c r="E9" s="23"/>
      <c r="F9" s="23"/>
      <c r="G9" s="23"/>
      <c r="H9" s="23"/>
      <c r="I9" s="23"/>
      <c r="J9" s="21"/>
    </row>
    <row r="10" spans="1:10" x14ac:dyDescent="0.25">
      <c r="A10" s="23"/>
      <c r="B10" s="92" t="s">
        <v>28</v>
      </c>
      <c r="C10" s="92"/>
      <c r="D10" s="92"/>
      <c r="E10" s="97">
        <v>1500000</v>
      </c>
      <c r="F10" s="97"/>
      <c r="G10" s="23"/>
      <c r="H10" s="23"/>
      <c r="I10" s="23"/>
      <c r="J10" s="21"/>
    </row>
    <row r="11" spans="1:10" ht="15" hidden="1" customHeight="1" x14ac:dyDescent="0.25">
      <c r="A11" s="23"/>
      <c r="B11" s="92" t="s">
        <v>29</v>
      </c>
      <c r="C11" s="92"/>
      <c r="D11" s="92"/>
      <c r="E11" s="99" t="str">
        <f>CONCATENATE("(30%) ",TEXT( ROUND(E10*0.3,0),"# ##0₴"))</f>
        <v>(30%) 450 000₴</v>
      </c>
      <c r="F11" s="92"/>
      <c r="G11" s="23"/>
      <c r="H11" s="23"/>
      <c r="I11" s="23"/>
      <c r="J11" s="21"/>
    </row>
    <row r="12" spans="1:10" x14ac:dyDescent="0.25">
      <c r="A12" s="92" t="s">
        <v>30</v>
      </c>
      <c r="B12" s="92"/>
      <c r="C12" s="92"/>
      <c r="D12" s="92"/>
      <c r="E12" s="93">
        <f>E10*(85%)</f>
        <v>1275000</v>
      </c>
      <c r="F12" s="93"/>
      <c r="G12" s="23"/>
      <c r="H12" s="23"/>
      <c r="I12" s="23"/>
      <c r="J12" s="21"/>
    </row>
    <row r="13" spans="1:10" x14ac:dyDescent="0.25">
      <c r="A13" s="23"/>
      <c r="B13" s="92" t="s">
        <v>31</v>
      </c>
      <c r="C13" s="92"/>
      <c r="D13" s="92"/>
      <c r="E13" s="97">
        <v>1275000</v>
      </c>
      <c r="F13" s="97"/>
      <c r="G13" s="23"/>
      <c r="H13" s="23"/>
      <c r="I13" s="23"/>
      <c r="J13" s="21"/>
    </row>
    <row r="14" spans="1:10" x14ac:dyDescent="0.25">
      <c r="A14" s="23"/>
      <c r="B14" s="92" t="s">
        <v>32</v>
      </c>
      <c r="C14" s="92"/>
      <c r="D14" s="92"/>
      <c r="E14" s="98">
        <v>60</v>
      </c>
      <c r="F14" s="98"/>
      <c r="G14" s="23"/>
      <c r="H14" s="23"/>
      <c r="I14" s="23"/>
      <c r="J14" s="21"/>
    </row>
    <row r="15" spans="1:10" x14ac:dyDescent="0.25">
      <c r="A15" s="23"/>
      <c r="B15" s="92" t="s">
        <v>33</v>
      </c>
      <c r="C15" s="92"/>
      <c r="D15" s="92"/>
      <c r="E15" s="98" t="s">
        <v>34</v>
      </c>
      <c r="F15" s="98"/>
      <c r="G15" s="23"/>
      <c r="H15" s="23"/>
      <c r="I15" s="23"/>
      <c r="J15" s="21"/>
    </row>
    <row r="16" spans="1:10" x14ac:dyDescent="0.25">
      <c r="A16" s="23"/>
      <c r="B16" s="23"/>
      <c r="C16" s="23"/>
      <c r="D16" s="23"/>
      <c r="E16" s="23"/>
      <c r="F16" s="23"/>
      <c r="G16" s="23"/>
      <c r="H16" s="23"/>
      <c r="I16" s="23"/>
      <c r="J16" s="21"/>
    </row>
    <row r="17" spans="1:10" x14ac:dyDescent="0.25">
      <c r="A17" s="92" t="s">
        <v>35</v>
      </c>
      <c r="B17" s="92"/>
      <c r="C17" s="92"/>
      <c r="D17" s="92"/>
      <c r="E17" s="96">
        <f>IF(AND(E13&lt;=E10*0.85,E13&gt;=E10*0.7),'Calc_85%'!J2,'Calc_70%'!J2)</f>
        <v>5.0000000000000001E-3</v>
      </c>
      <c r="F17" s="92"/>
      <c r="G17" s="24">
        <f>E13*E17</f>
        <v>6375</v>
      </c>
      <c r="H17" s="23" t="s">
        <v>36</v>
      </c>
      <c r="I17" s="23"/>
      <c r="J17" s="21"/>
    </row>
    <row r="18" spans="1:10" x14ac:dyDescent="0.25">
      <c r="A18" s="92" t="s">
        <v>37</v>
      </c>
      <c r="B18" s="92"/>
      <c r="C18" s="92"/>
      <c r="D18" s="92"/>
      <c r="E18" s="96">
        <f>IF(AND(E13&lt;=E10*0.85,E13&gt;=E10*0.7),'Calc_85%'!J3,'Calc_70%'!J3)</f>
        <v>5.9999999999999995E-4</v>
      </c>
      <c r="F18" s="96"/>
      <c r="G18" s="24">
        <f>E10*E18</f>
        <v>899.99999999999989</v>
      </c>
      <c r="H18" s="23"/>
      <c r="I18" s="23"/>
      <c r="J18" s="21"/>
    </row>
    <row r="19" spans="1:10" x14ac:dyDescent="0.25">
      <c r="A19" s="92" t="s">
        <v>38</v>
      </c>
      <c r="B19" s="92"/>
      <c r="C19" s="92"/>
      <c r="D19" s="92"/>
      <c r="E19" s="95">
        <v>8500</v>
      </c>
      <c r="F19" s="95"/>
      <c r="G19" s="25"/>
      <c r="H19" s="23"/>
      <c r="I19" s="23"/>
      <c r="J19" s="21"/>
    </row>
    <row r="20" spans="1:10" x14ac:dyDescent="0.25">
      <c r="A20" s="92" t="s">
        <v>39</v>
      </c>
      <c r="B20" s="92"/>
      <c r="C20" s="92"/>
      <c r="D20" s="92"/>
      <c r="E20" s="95">
        <v>3500</v>
      </c>
      <c r="F20" s="95"/>
      <c r="G20" s="25"/>
      <c r="H20" s="23"/>
      <c r="I20" s="23"/>
      <c r="J20" s="21"/>
    </row>
    <row r="21" spans="1:10" x14ac:dyDescent="0.25">
      <c r="A21" s="23"/>
      <c r="B21" s="23"/>
      <c r="C21" s="23"/>
      <c r="D21" s="23"/>
      <c r="E21" s="23"/>
      <c r="F21" s="23"/>
      <c r="G21" s="23"/>
      <c r="H21" s="23"/>
      <c r="I21" s="23"/>
      <c r="J21" s="21"/>
    </row>
    <row r="22" spans="1:10" x14ac:dyDescent="0.25">
      <c r="A22" s="92" t="s">
        <v>40</v>
      </c>
      <c r="B22" s="92"/>
      <c r="C22" s="92"/>
      <c r="D22" s="92"/>
      <c r="E22" s="96">
        <f>IF(AND(E13&lt;=E10*0.85,E13&gt;=E10*0.7),'Calc_85%'!G1,'Calc_70%'!G1)</f>
        <v>0.14990000000000001</v>
      </c>
      <c r="F22" s="96"/>
      <c r="G22" s="23"/>
      <c r="H22" s="23"/>
      <c r="I22" s="23"/>
      <c r="J22" s="21"/>
    </row>
    <row r="23" spans="1:10" x14ac:dyDescent="0.25">
      <c r="A23" s="92" t="s">
        <v>41</v>
      </c>
      <c r="B23" s="92"/>
      <c r="C23" s="92"/>
      <c r="D23" s="92"/>
      <c r="E23" s="96">
        <f>IF(AND(E13&lt;=E10*0.85,E13&gt;=E10*0.7),'График_85%'!P257,'График_70%'!P257)</f>
        <v>0.18138133883476257</v>
      </c>
      <c r="F23" s="96"/>
      <c r="G23" s="23"/>
      <c r="H23" s="23"/>
      <c r="I23" s="23"/>
      <c r="J23" s="21"/>
    </row>
    <row r="24" spans="1:10" x14ac:dyDescent="0.25">
      <c r="A24" s="23"/>
      <c r="B24" s="23"/>
      <c r="C24" s="23"/>
      <c r="D24" s="23"/>
      <c r="E24" s="23"/>
      <c r="F24" s="23"/>
      <c r="G24" s="23"/>
      <c r="H24" s="23"/>
      <c r="I24" s="23"/>
      <c r="J24" s="21"/>
    </row>
    <row r="25" spans="1:10" hidden="1" x14ac:dyDescent="0.25">
      <c r="A25" s="23"/>
      <c r="B25" s="23"/>
      <c r="C25" s="23"/>
      <c r="D25" s="26" t="s">
        <v>42</v>
      </c>
      <c r="E25" s="23"/>
      <c r="F25" s="24">
        <v>0</v>
      </c>
      <c r="G25" s="23"/>
      <c r="H25" s="23"/>
      <c r="I25" s="23"/>
      <c r="J25" s="21"/>
    </row>
    <row r="26" spans="1:10" x14ac:dyDescent="0.25">
      <c r="A26" s="23"/>
      <c r="B26" s="23"/>
      <c r="C26" s="23"/>
      <c r="D26" s="26" t="s">
        <v>43</v>
      </c>
      <c r="E26" s="23"/>
      <c r="F26" s="27">
        <f>E10*0.001</f>
        <v>1500</v>
      </c>
      <c r="G26" s="23"/>
      <c r="H26" s="23"/>
      <c r="I26" s="23"/>
      <c r="J26" s="21"/>
    </row>
    <row r="27" spans="1:10" x14ac:dyDescent="0.25">
      <c r="A27" s="92" t="s">
        <v>44</v>
      </c>
      <c r="B27" s="92"/>
      <c r="C27" s="92"/>
      <c r="D27" s="92"/>
      <c r="E27" s="93">
        <f>0.99%*E13</f>
        <v>12622.499999999998</v>
      </c>
      <c r="F27" s="93"/>
      <c r="G27" s="23"/>
      <c r="H27" s="23"/>
      <c r="I27" s="23"/>
      <c r="J27" s="21"/>
    </row>
    <row r="28" spans="1:10" x14ac:dyDescent="0.25">
      <c r="A28" s="92" t="s">
        <v>45</v>
      </c>
      <c r="B28" s="92"/>
      <c r="C28" s="92"/>
      <c r="D28" s="92"/>
      <c r="E28" s="94" t="str">
        <f>IF(E15="Ануїтет",IF(AND(E13&lt;=E10*0.85,E13&gt;=E10*0.7),'Calc_85%'!C11+'Calc_85%'!D11,'Calc_70%'!C11+'Calc_70%'!D11),"Згідно з графіком")</f>
        <v>Згідно з графіком</v>
      </c>
      <c r="F28" s="94"/>
      <c r="G28" s="23"/>
      <c r="H28" s="23"/>
      <c r="I28" s="23"/>
      <c r="J28" s="21"/>
    </row>
    <row r="29" spans="1:10" x14ac:dyDescent="0.25">
      <c r="A29" s="92" t="s">
        <v>46</v>
      </c>
      <c r="B29" s="92"/>
      <c r="C29" s="92"/>
      <c r="D29" s="92"/>
      <c r="E29" s="93">
        <f>IF(AND(E13&lt;=E10*0.85,E13&gt;=E10*0.7),SUM('Calc_85%'!J11:J250,'Calc_85%'!E10,'Calc_85%'!I10)-'Calc_85%'!D3+F25+F26,SUM('Calc_70%'!J11:J250,'Calc_70%'!E10,'Calc_70%'!I10)-'Calc_70%'!D3+F25+F26)</f>
        <v>540992.1875</v>
      </c>
      <c r="F29" s="93"/>
      <c r="G29" s="23"/>
      <c r="H29" s="23"/>
      <c r="I29" s="23"/>
      <c r="J29" s="21"/>
    </row>
    <row r="30" spans="1:10" x14ac:dyDescent="0.25">
      <c r="A30" s="92" t="s">
        <v>47</v>
      </c>
      <c r="B30" s="92"/>
      <c r="C30" s="92"/>
      <c r="D30" s="92"/>
      <c r="E30" s="23"/>
      <c r="F30" s="27">
        <f>E13+E29</f>
        <v>1815992.1875</v>
      </c>
      <c r="G30" s="23"/>
      <c r="H30" s="23"/>
      <c r="I30" s="23"/>
      <c r="J30" s="21"/>
    </row>
    <row r="31" spans="1:10" x14ac:dyDescent="0.25">
      <c r="A31" s="23"/>
      <c r="B31" s="23"/>
      <c r="C31" s="23"/>
      <c r="D31" s="23"/>
      <c r="E31" s="23"/>
      <c r="F31" s="23"/>
      <c r="G31" s="23"/>
      <c r="H31" s="23"/>
      <c r="I31" s="23"/>
      <c r="J31" s="21"/>
    </row>
    <row r="32" spans="1:10" x14ac:dyDescent="0.25">
      <c r="A32" s="23"/>
      <c r="B32" s="23"/>
      <c r="C32" s="23"/>
      <c r="D32" s="23"/>
      <c r="E32" s="23"/>
      <c r="F32" s="23"/>
      <c r="G32" s="23"/>
      <c r="H32" s="23"/>
      <c r="I32" s="23"/>
      <c r="J32" s="21"/>
    </row>
    <row r="33" spans="1:10" x14ac:dyDescent="0.25">
      <c r="A33" s="23"/>
      <c r="B33" s="23"/>
      <c r="C33" s="23"/>
      <c r="D33" s="23"/>
      <c r="E33" s="23"/>
      <c r="F33" s="23"/>
      <c r="G33" s="23"/>
      <c r="H33" s="23"/>
      <c r="I33" s="23"/>
      <c r="J33" s="21"/>
    </row>
    <row r="34" spans="1:10" x14ac:dyDescent="0.25">
      <c r="A34" s="23"/>
      <c r="B34" s="23"/>
      <c r="C34" s="23"/>
      <c r="D34" s="23"/>
      <c r="E34" s="23"/>
      <c r="F34" s="23"/>
      <c r="G34" s="23"/>
      <c r="H34" s="23"/>
      <c r="I34" s="23"/>
      <c r="J34" s="21"/>
    </row>
    <row r="35" spans="1:10" x14ac:dyDescent="0.25">
      <c r="A35" s="23"/>
      <c r="B35" s="23"/>
      <c r="C35" s="23"/>
      <c r="D35" s="23"/>
      <c r="E35" s="23"/>
      <c r="F35" s="23"/>
      <c r="G35" s="23"/>
      <c r="H35" s="23"/>
      <c r="I35" s="23"/>
      <c r="J35" s="21"/>
    </row>
    <row r="36" spans="1:10" x14ac:dyDescent="0.25">
      <c r="A36" s="23"/>
      <c r="B36" s="23"/>
      <c r="C36" s="23"/>
      <c r="D36" s="23"/>
      <c r="E36" s="23"/>
      <c r="F36" s="23"/>
      <c r="G36" s="23"/>
      <c r="H36" s="23"/>
      <c r="I36" s="23"/>
      <c r="J36" s="21"/>
    </row>
    <row r="37" spans="1:10" x14ac:dyDescent="0.25">
      <c r="A37" s="21"/>
      <c r="B37" s="21"/>
      <c r="C37" s="21"/>
      <c r="D37" s="21"/>
      <c r="E37" s="21"/>
      <c r="F37" s="21"/>
      <c r="G37" s="21"/>
      <c r="H37" s="21"/>
      <c r="I37" s="21"/>
      <c r="J37" s="21"/>
    </row>
    <row r="38" spans="1:10" x14ac:dyDescent="0.25">
      <c r="A38" s="21"/>
      <c r="B38" s="21"/>
      <c r="C38" s="21"/>
      <c r="D38" s="21"/>
      <c r="E38" s="21"/>
      <c r="F38" s="21"/>
      <c r="G38" s="21"/>
      <c r="H38" s="21"/>
      <c r="I38" s="21"/>
      <c r="J38" s="21"/>
    </row>
    <row r="39" spans="1:10" x14ac:dyDescent="0.25">
      <c r="A39" s="21"/>
      <c r="B39" s="21"/>
      <c r="C39" s="21"/>
      <c r="D39" s="21"/>
      <c r="E39" s="21"/>
      <c r="F39" s="21"/>
      <c r="G39" s="21"/>
      <c r="H39" s="21"/>
      <c r="I39" s="21"/>
      <c r="J39" s="21"/>
    </row>
    <row r="40" spans="1:10" x14ac:dyDescent="0.25">
      <c r="A40" s="21"/>
      <c r="B40" s="21"/>
      <c r="C40" s="21"/>
      <c r="D40" s="21"/>
      <c r="E40" s="21"/>
      <c r="F40" s="21"/>
      <c r="G40" s="21"/>
      <c r="H40" s="21"/>
      <c r="I40" s="21"/>
      <c r="J40" s="21"/>
    </row>
    <row r="41" spans="1:10" x14ac:dyDescent="0.25">
      <c r="A41" s="21"/>
      <c r="B41" s="21"/>
      <c r="C41" s="21"/>
      <c r="D41" s="21"/>
      <c r="E41" s="21"/>
      <c r="F41" s="21"/>
      <c r="G41" s="21"/>
      <c r="H41" s="21"/>
      <c r="I41" s="21"/>
      <c r="J41" s="21"/>
    </row>
    <row r="42" spans="1:10" x14ac:dyDescent="0.25">
      <c r="A42" s="21"/>
      <c r="B42" s="21"/>
      <c r="C42" s="21"/>
      <c r="D42" s="21"/>
      <c r="E42" s="21"/>
      <c r="F42" s="21"/>
      <c r="G42" s="21"/>
      <c r="H42" s="21"/>
      <c r="I42" s="21"/>
      <c r="J42" s="21"/>
    </row>
    <row r="43" spans="1:10" x14ac:dyDescent="0.25">
      <c r="A43" s="21"/>
      <c r="B43" s="21"/>
      <c r="C43" s="21"/>
      <c r="D43" s="21"/>
      <c r="E43" s="21"/>
      <c r="F43" s="21"/>
      <c r="G43" s="21"/>
      <c r="H43" s="21"/>
      <c r="I43" s="21"/>
      <c r="J43" s="21"/>
    </row>
    <row r="44" spans="1:10" x14ac:dyDescent="0.25">
      <c r="A44" s="21"/>
      <c r="B44" s="21"/>
      <c r="C44" s="21"/>
      <c r="D44" s="21"/>
      <c r="E44" s="21"/>
      <c r="F44" s="21"/>
      <c r="G44" s="21"/>
      <c r="H44" s="21"/>
      <c r="I44" s="21"/>
      <c r="J44" s="21"/>
    </row>
    <row r="45" spans="1:10" x14ac:dyDescent="0.25">
      <c r="A45" s="21"/>
      <c r="B45" s="21"/>
      <c r="C45" s="21"/>
      <c r="D45" s="21"/>
      <c r="E45" s="21"/>
      <c r="F45" s="21"/>
      <c r="G45" s="21"/>
      <c r="H45" s="21"/>
      <c r="I45" s="21"/>
      <c r="J45" s="21"/>
    </row>
    <row r="46" spans="1:10" x14ac:dyDescent="0.25">
      <c r="A46" s="21"/>
      <c r="B46" s="21"/>
      <c r="C46" s="21"/>
      <c r="D46" s="21"/>
      <c r="E46" s="21"/>
      <c r="F46" s="21"/>
      <c r="G46" s="21"/>
      <c r="H46" s="21"/>
      <c r="I46" s="21"/>
      <c r="J46" s="21"/>
    </row>
    <row r="47" spans="1:10" x14ac:dyDescent="0.25">
      <c r="A47" s="21"/>
      <c r="B47" s="21"/>
      <c r="C47" s="21"/>
      <c r="D47" s="21"/>
      <c r="E47" s="21"/>
      <c r="F47" s="21"/>
      <c r="G47" s="21"/>
      <c r="H47" s="21"/>
      <c r="I47" s="21"/>
      <c r="J47" s="21"/>
    </row>
    <row r="48" spans="1:10" x14ac:dyDescent="0.25">
      <c r="A48" s="21"/>
      <c r="B48" s="21"/>
      <c r="C48" s="21"/>
      <c r="D48" s="21"/>
      <c r="E48" s="21"/>
      <c r="F48" s="21"/>
      <c r="G48" s="21"/>
      <c r="H48" s="21"/>
      <c r="I48" s="21"/>
      <c r="J48" s="21"/>
    </row>
    <row r="49" spans="1:10" x14ac:dyDescent="0.25">
      <c r="A49" s="21"/>
      <c r="B49" s="21"/>
      <c r="C49" s="21"/>
      <c r="D49" s="21"/>
      <c r="E49" s="21"/>
      <c r="F49" s="21"/>
      <c r="G49" s="21"/>
      <c r="H49" s="21"/>
      <c r="I49" s="21"/>
      <c r="J49" s="21"/>
    </row>
    <row r="50" spans="1:10" x14ac:dyDescent="0.25">
      <c r="A50" s="21"/>
      <c r="B50" s="21"/>
      <c r="C50" s="21"/>
      <c r="D50" s="21"/>
      <c r="E50" s="21"/>
      <c r="F50" s="21"/>
      <c r="G50" s="21"/>
      <c r="H50" s="21"/>
      <c r="I50" s="21"/>
      <c r="J50" s="21"/>
    </row>
    <row r="51" spans="1:10" x14ac:dyDescent="0.25">
      <c r="A51" s="21"/>
      <c r="B51" s="21"/>
      <c r="C51" s="21"/>
      <c r="D51" s="21"/>
      <c r="E51" s="21"/>
      <c r="F51" s="21"/>
      <c r="G51" s="21"/>
      <c r="H51" s="21"/>
      <c r="I51" s="21"/>
      <c r="J51" s="21"/>
    </row>
    <row r="52" spans="1:10" x14ac:dyDescent="0.25">
      <c r="A52" s="21"/>
      <c r="B52" s="21"/>
      <c r="C52" s="21"/>
      <c r="D52" s="21"/>
      <c r="E52" s="21"/>
      <c r="F52" s="21"/>
      <c r="G52" s="21"/>
      <c r="H52" s="21"/>
      <c r="I52" s="21"/>
      <c r="J52" s="21"/>
    </row>
    <row r="53" spans="1:10" x14ac:dyDescent="0.25">
      <c r="A53" s="21"/>
      <c r="B53" s="21"/>
      <c r="C53" s="21"/>
      <c r="D53" s="21"/>
      <c r="E53" s="21"/>
      <c r="F53" s="21"/>
      <c r="G53" s="21"/>
      <c r="H53" s="21"/>
      <c r="I53" s="21"/>
      <c r="J53" s="21"/>
    </row>
    <row r="54" spans="1:10" x14ac:dyDescent="0.25">
      <c r="A54" s="21"/>
      <c r="B54" s="21"/>
      <c r="C54" s="21"/>
      <c r="D54" s="21"/>
      <c r="E54" s="21"/>
      <c r="F54" s="21"/>
      <c r="G54" s="21"/>
      <c r="H54" s="21"/>
      <c r="I54" s="21"/>
      <c r="J54" s="21"/>
    </row>
    <row r="55" spans="1:10" x14ac:dyDescent="0.25">
      <c r="A55" s="21"/>
      <c r="B55" s="21"/>
      <c r="C55" s="21"/>
      <c r="D55" s="21"/>
      <c r="E55" s="21"/>
      <c r="F55" s="21"/>
      <c r="G55" s="21"/>
      <c r="H55" s="21"/>
      <c r="I55" s="21"/>
      <c r="J55" s="21"/>
    </row>
  </sheetData>
  <sheetProtection password="CC71" sheet="1" objects="1" scenarios="1"/>
  <mergeCells count="31">
    <mergeCell ref="B10:D10"/>
    <mergeCell ref="E10:F10"/>
    <mergeCell ref="B11:D11"/>
    <mergeCell ref="E11:F11"/>
    <mergeCell ref="A12:D12"/>
    <mergeCell ref="E12:F12"/>
    <mergeCell ref="B13:D13"/>
    <mergeCell ref="E13:F13"/>
    <mergeCell ref="B14:D14"/>
    <mergeCell ref="E14:F14"/>
    <mergeCell ref="B15:D15"/>
    <mergeCell ref="E15:F15"/>
    <mergeCell ref="A17:D17"/>
    <mergeCell ref="E17:F17"/>
    <mergeCell ref="A18:D18"/>
    <mergeCell ref="E18:F18"/>
    <mergeCell ref="A19:D19"/>
    <mergeCell ref="E19:F19"/>
    <mergeCell ref="A20:D20"/>
    <mergeCell ref="E20:F20"/>
    <mergeCell ref="A22:D22"/>
    <mergeCell ref="E22:F22"/>
    <mergeCell ref="A23:D23"/>
    <mergeCell ref="E23:F23"/>
    <mergeCell ref="A30:D30"/>
    <mergeCell ref="A27:D27"/>
    <mergeCell ref="E27:F27"/>
    <mergeCell ref="A28:D28"/>
    <mergeCell ref="E28:F28"/>
    <mergeCell ref="A29:D29"/>
    <mergeCell ref="E29:F29"/>
  </mergeCells>
  <dataValidations count="3">
    <dataValidation type="list" allowBlank="1" showInputMessage="1" showErrorMessage="1" sqref="E14:F14">
      <formula1>"12,24,36,48,60,72,84,96,108,120,"</formula1>
    </dataValidation>
    <dataValidation type="list" allowBlank="1" showInputMessage="1" showErrorMessage="1" sqref="E15:F15">
      <formula1>"Ануїтет,Класика"</formula1>
    </dataValidation>
    <dataValidation type="whole" allowBlank="1" showInputMessage="1" showErrorMessage="1" sqref="E13:F13">
      <formula1>0</formula1>
      <formula2>E12</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4"/>
  <sheetViews>
    <sheetView showGridLines="0" topLeftCell="A52" zoomScale="85" zoomScaleNormal="85" workbookViewId="0">
      <selection activeCell="F62" sqref="F62"/>
    </sheetView>
  </sheetViews>
  <sheetFormatPr defaultRowHeight="15" x14ac:dyDescent="0.25"/>
  <cols>
    <col min="2" max="2" width="6.140625" customWidth="1"/>
    <col min="3" max="3" width="7.140625" customWidth="1"/>
    <col min="4" max="4" width="13.140625" bestFit="1" customWidth="1"/>
    <col min="5" max="5" width="10.7109375" customWidth="1"/>
    <col min="6" max="8" width="16.140625" customWidth="1"/>
    <col min="9" max="9" width="13" customWidth="1"/>
    <col min="10" max="11" width="13.140625" customWidth="1"/>
    <col min="12" max="12" width="10" customWidth="1"/>
    <col min="13" max="13" width="14.140625" customWidth="1"/>
    <col min="14" max="15" width="14.28515625" customWidth="1"/>
    <col min="16" max="16" width="12.5703125" customWidth="1"/>
    <col min="17" max="17" width="12.85546875" customWidth="1"/>
  </cols>
  <sheetData>
    <row r="1" spans="1:21" x14ac:dyDescent="0.25">
      <c r="A1" s="1"/>
      <c r="B1" s="1"/>
      <c r="C1" s="1"/>
      <c r="D1" s="1"/>
      <c r="E1" s="1"/>
      <c r="F1" s="1"/>
      <c r="G1" s="1"/>
      <c r="H1" s="1"/>
      <c r="I1" s="1"/>
      <c r="J1" s="1"/>
      <c r="K1" s="1"/>
      <c r="L1" s="1"/>
      <c r="M1" s="1"/>
      <c r="N1" s="1"/>
      <c r="O1" s="1"/>
      <c r="P1" s="1"/>
      <c r="Q1" s="1"/>
      <c r="R1" s="1"/>
      <c r="S1" s="1"/>
      <c r="T1" s="1"/>
      <c r="U1" s="1"/>
    </row>
    <row r="2" spans="1:21" x14ac:dyDescent="0.25">
      <c r="A2" s="1"/>
      <c r="B2" s="1"/>
      <c r="C2" s="1"/>
      <c r="D2" s="1"/>
      <c r="E2" s="1"/>
      <c r="F2" s="1"/>
      <c r="G2" s="1"/>
      <c r="H2" s="1"/>
      <c r="I2" s="1"/>
      <c r="J2" s="1"/>
      <c r="K2" s="1"/>
      <c r="L2" s="1"/>
      <c r="M2" s="1"/>
      <c r="N2" s="1"/>
      <c r="O2" s="1"/>
      <c r="P2" s="1"/>
      <c r="Q2" s="1"/>
      <c r="R2" s="1"/>
      <c r="S2" s="1"/>
      <c r="T2" s="1"/>
      <c r="U2" s="1"/>
    </row>
    <row r="3" spans="1:21" x14ac:dyDescent="0.25">
      <c r="A3" s="1"/>
      <c r="B3" s="1"/>
      <c r="C3" s="1"/>
      <c r="D3" s="1"/>
      <c r="E3" s="1"/>
      <c r="F3" s="1"/>
      <c r="G3" s="1"/>
      <c r="H3" s="1"/>
      <c r="I3" s="1"/>
      <c r="J3" s="1"/>
      <c r="K3" s="1"/>
      <c r="L3" s="1"/>
      <c r="M3" s="1"/>
      <c r="N3" s="2"/>
      <c r="O3" s="1"/>
      <c r="P3" s="1"/>
      <c r="Q3" s="1"/>
      <c r="R3" s="1"/>
      <c r="S3" s="1"/>
      <c r="T3" s="1"/>
      <c r="U3" s="1"/>
    </row>
    <row r="4" spans="1:21" x14ac:dyDescent="0.25">
      <c r="A4" s="1"/>
      <c r="B4" s="1"/>
      <c r="C4" s="1"/>
      <c r="D4" s="1"/>
      <c r="E4" s="1"/>
      <c r="F4" s="1"/>
      <c r="G4" s="1"/>
      <c r="H4" s="1"/>
      <c r="I4" s="1"/>
      <c r="J4" s="1"/>
      <c r="K4" s="1"/>
      <c r="L4" s="1"/>
      <c r="M4" s="1"/>
      <c r="N4" s="2"/>
      <c r="O4" s="1"/>
      <c r="P4" s="1"/>
      <c r="Q4" s="1"/>
      <c r="R4" s="1"/>
      <c r="S4" s="1"/>
      <c r="T4" s="1"/>
      <c r="U4" s="1"/>
    </row>
    <row r="5" spans="1:21" x14ac:dyDescent="0.25">
      <c r="A5" s="1"/>
      <c r="B5" s="1"/>
      <c r="C5" s="1"/>
      <c r="D5" s="1"/>
      <c r="E5" s="1"/>
      <c r="F5" s="1"/>
      <c r="G5" s="1"/>
      <c r="H5" s="1"/>
      <c r="I5" s="1"/>
      <c r="J5" s="1"/>
      <c r="K5" s="1"/>
      <c r="L5" s="1"/>
      <c r="M5" s="1"/>
      <c r="N5" s="2"/>
      <c r="O5" s="1"/>
      <c r="P5" s="1"/>
      <c r="Q5" s="1"/>
      <c r="R5" s="1"/>
      <c r="S5" s="1"/>
      <c r="T5" s="1"/>
      <c r="U5" s="1"/>
    </row>
    <row r="6" spans="1:21" x14ac:dyDescent="0.25">
      <c r="A6" s="1"/>
      <c r="B6" s="1"/>
      <c r="C6" s="1"/>
      <c r="D6" s="1"/>
      <c r="E6" s="1"/>
      <c r="F6" s="1"/>
      <c r="G6" s="1"/>
      <c r="H6" s="1"/>
      <c r="I6" s="1"/>
      <c r="J6" s="1"/>
      <c r="K6" s="1"/>
      <c r="L6" s="1"/>
      <c r="M6" s="1"/>
      <c r="N6" s="1"/>
      <c r="O6" s="1"/>
      <c r="P6" s="1"/>
      <c r="Q6" s="1"/>
      <c r="R6" s="1"/>
      <c r="S6" s="1"/>
      <c r="T6" s="1"/>
      <c r="U6" s="1"/>
    </row>
    <row r="7" spans="1:21" x14ac:dyDescent="0.25">
      <c r="A7" s="1"/>
      <c r="B7" s="1"/>
      <c r="C7" s="1"/>
      <c r="D7" s="1"/>
      <c r="E7" s="1"/>
      <c r="F7" s="1"/>
      <c r="G7" s="1"/>
      <c r="H7" s="1"/>
      <c r="I7" s="1"/>
      <c r="J7" s="1"/>
      <c r="K7" s="1"/>
      <c r="L7" s="1"/>
      <c r="M7" s="1"/>
      <c r="N7" s="1"/>
      <c r="O7" s="3"/>
      <c r="P7" s="1"/>
      <c r="Q7" s="1"/>
      <c r="R7" s="1"/>
      <c r="S7" s="1"/>
      <c r="T7" s="1"/>
      <c r="U7" s="1"/>
    </row>
    <row r="8" spans="1:21" x14ac:dyDescent="0.25">
      <c r="A8" s="1"/>
      <c r="B8" s="1"/>
      <c r="C8" s="1"/>
      <c r="D8" s="1"/>
      <c r="E8" s="1"/>
      <c r="F8" s="1"/>
      <c r="G8" s="1"/>
      <c r="H8" s="1"/>
      <c r="I8" s="1"/>
      <c r="J8" s="1"/>
      <c r="K8" s="1"/>
      <c r="L8" s="1"/>
      <c r="M8" s="1"/>
      <c r="N8" s="1"/>
      <c r="O8" s="1"/>
      <c r="P8" s="1"/>
      <c r="Q8" s="1"/>
      <c r="R8" s="1"/>
      <c r="S8" s="1"/>
      <c r="T8" s="1"/>
      <c r="U8" s="1"/>
    </row>
    <row r="9" spans="1:21" x14ac:dyDescent="0.25">
      <c r="A9" s="1"/>
      <c r="B9" s="1"/>
      <c r="C9" s="1"/>
      <c r="D9" s="1"/>
      <c r="E9" s="1"/>
      <c r="F9" s="1"/>
      <c r="G9" s="1"/>
      <c r="H9" s="1"/>
      <c r="I9" s="1"/>
      <c r="J9" s="1"/>
      <c r="K9" s="1"/>
      <c r="L9" s="1"/>
      <c r="M9" s="1"/>
      <c r="N9" s="1"/>
      <c r="O9" s="1"/>
      <c r="P9" s="1"/>
      <c r="Q9" s="1"/>
      <c r="R9" s="1"/>
      <c r="S9" s="1"/>
      <c r="T9" s="1"/>
      <c r="U9" s="1"/>
    </row>
    <row r="10" spans="1:21" ht="45.75" customHeight="1" x14ac:dyDescent="0.25">
      <c r="A10" s="1"/>
      <c r="B10" s="1"/>
      <c r="C10" s="4"/>
      <c r="D10" s="4"/>
      <c r="E10" s="4"/>
      <c r="F10" s="4"/>
      <c r="G10" s="4"/>
      <c r="H10" s="112" t="s">
        <v>0</v>
      </c>
      <c r="I10" s="112"/>
      <c r="J10" s="112"/>
      <c r="K10" s="112"/>
      <c r="L10" s="112"/>
      <c r="M10" s="112"/>
      <c r="N10" s="112"/>
      <c r="O10" s="5"/>
      <c r="P10" s="4"/>
      <c r="Q10" s="4"/>
      <c r="R10" s="1"/>
      <c r="S10" s="1"/>
      <c r="T10" s="1"/>
      <c r="U10" s="1"/>
    </row>
    <row r="11" spans="1:21" x14ac:dyDescent="0.25">
      <c r="A11" s="1"/>
      <c r="B11" s="1"/>
      <c r="C11" s="4"/>
      <c r="D11" s="4"/>
      <c r="E11" s="4"/>
      <c r="F11" s="4"/>
      <c r="G11" s="4"/>
      <c r="H11" s="4"/>
      <c r="I11" s="4"/>
      <c r="J11" s="4"/>
      <c r="K11" s="4"/>
      <c r="L11" s="4"/>
      <c r="M11" s="4"/>
      <c r="N11" s="4"/>
      <c r="O11" s="4"/>
      <c r="P11" s="4"/>
      <c r="Q11" s="4"/>
      <c r="R11" s="1"/>
      <c r="S11" s="1"/>
      <c r="T11" s="1"/>
      <c r="U11" s="1"/>
    </row>
    <row r="12" spans="1:21" ht="75" customHeight="1" x14ac:dyDescent="0.25">
      <c r="A12" s="1"/>
      <c r="B12" s="1"/>
      <c r="C12" s="101" t="s">
        <v>1</v>
      </c>
      <c r="D12" s="101" t="s">
        <v>2</v>
      </c>
      <c r="E12" s="101" t="s">
        <v>3</v>
      </c>
      <c r="F12" s="101" t="s">
        <v>4</v>
      </c>
      <c r="G12" s="102" t="s">
        <v>5</v>
      </c>
      <c r="H12" s="102"/>
      <c r="I12" s="102"/>
      <c r="J12" s="102"/>
      <c r="K12" s="102"/>
      <c r="L12" s="102"/>
      <c r="M12" s="102"/>
      <c r="N12" s="102"/>
      <c r="O12" s="102"/>
      <c r="P12" s="101" t="s">
        <v>6</v>
      </c>
      <c r="Q12" s="101" t="s">
        <v>7</v>
      </c>
      <c r="R12" s="1"/>
      <c r="S12" s="1"/>
      <c r="T12" s="1"/>
      <c r="U12" s="1"/>
    </row>
    <row r="13" spans="1:21" x14ac:dyDescent="0.25">
      <c r="A13" s="1"/>
      <c r="B13" s="1"/>
      <c r="C13" s="101"/>
      <c r="D13" s="101"/>
      <c r="E13" s="101"/>
      <c r="F13" s="101"/>
      <c r="G13" s="102" t="s">
        <v>8</v>
      </c>
      <c r="H13" s="102"/>
      <c r="I13" s="102"/>
      <c r="J13" s="102"/>
      <c r="K13" s="102"/>
      <c r="L13" s="102"/>
      <c r="M13" s="102"/>
      <c r="N13" s="102"/>
      <c r="O13" s="102"/>
      <c r="P13" s="101"/>
      <c r="Q13" s="101"/>
      <c r="R13" s="1"/>
      <c r="S13" s="1"/>
      <c r="T13" s="1"/>
      <c r="U13" s="1"/>
    </row>
    <row r="14" spans="1:21" x14ac:dyDescent="0.25">
      <c r="A14" s="1"/>
      <c r="B14" s="1"/>
      <c r="C14" s="101"/>
      <c r="D14" s="101"/>
      <c r="E14" s="101"/>
      <c r="F14" s="101"/>
      <c r="G14" s="101" t="s">
        <v>9</v>
      </c>
      <c r="H14" s="101" t="s">
        <v>10</v>
      </c>
      <c r="I14" s="103" t="s">
        <v>11</v>
      </c>
      <c r="J14" s="104"/>
      <c r="K14" s="105"/>
      <c r="L14" s="102" t="s">
        <v>12</v>
      </c>
      <c r="M14" s="102"/>
      <c r="N14" s="102"/>
      <c r="O14" s="102"/>
      <c r="P14" s="101"/>
      <c r="Q14" s="101"/>
      <c r="R14" s="1"/>
      <c r="S14" s="1"/>
      <c r="T14" s="1"/>
      <c r="U14" s="1"/>
    </row>
    <row r="15" spans="1:21" ht="135.75" customHeight="1" x14ac:dyDescent="0.25">
      <c r="A15" s="1"/>
      <c r="B15" s="1"/>
      <c r="C15" s="101"/>
      <c r="D15" s="101"/>
      <c r="E15" s="101"/>
      <c r="F15" s="101"/>
      <c r="G15" s="101"/>
      <c r="H15" s="101"/>
      <c r="I15" s="6" t="s">
        <v>13</v>
      </c>
      <c r="J15" s="6" t="s">
        <v>14</v>
      </c>
      <c r="K15" s="6" t="s">
        <v>15</v>
      </c>
      <c r="L15" s="6" t="s">
        <v>16</v>
      </c>
      <c r="M15" s="6" t="s">
        <v>17</v>
      </c>
      <c r="N15" s="6" t="s">
        <v>18</v>
      </c>
      <c r="O15" s="6" t="s">
        <v>19</v>
      </c>
      <c r="P15" s="101"/>
      <c r="Q15" s="101"/>
      <c r="R15" s="1"/>
      <c r="S15" s="1"/>
      <c r="T15" s="1"/>
      <c r="U15" s="1"/>
    </row>
    <row r="16" spans="1:21" x14ac:dyDescent="0.25">
      <c r="A16" s="1"/>
      <c r="B16" s="1"/>
      <c r="C16" s="7">
        <v>1</v>
      </c>
      <c r="D16" s="8">
        <f>IFERROR('Calc_70%'!K10,0)</f>
        <v>44378</v>
      </c>
      <c r="E16" s="9">
        <f>EOMONTH(D16,0)-D16+1</f>
        <v>31</v>
      </c>
      <c r="F16" s="10">
        <f>SUM(G16:O16)</f>
        <v>-1241602.5</v>
      </c>
      <c r="G16" s="10">
        <f>'Calc_70%'!C10</f>
        <v>-1275000</v>
      </c>
      <c r="H16" s="10">
        <f>'Calc_70%'!D10</f>
        <v>0</v>
      </c>
      <c r="I16" s="7">
        <v>0</v>
      </c>
      <c r="J16" s="7">
        <v>0</v>
      </c>
      <c r="K16" s="7">
        <f>Калькулятор!E27</f>
        <v>12622.499999999998</v>
      </c>
      <c r="L16" s="7">
        <f>Калькулятор!E19</f>
        <v>8500</v>
      </c>
      <c r="M16" s="7">
        <f>Калькулятор!E20</f>
        <v>3500</v>
      </c>
      <c r="N16" s="10">
        <f>'Calc_70%'!G10+'Calc_70%'!H10</f>
        <v>7275</v>
      </c>
      <c r="O16" s="7">
        <f>Калькулятор!F26+Калькулятор!F25</f>
        <v>1500</v>
      </c>
      <c r="P16" s="7">
        <v>0</v>
      </c>
      <c r="Q16" s="7">
        <v>0</v>
      </c>
      <c r="R16" s="1"/>
      <c r="S16" s="1"/>
      <c r="T16" s="1"/>
      <c r="U16" s="1"/>
    </row>
    <row r="17" spans="1:21" x14ac:dyDescent="0.25">
      <c r="A17" s="1"/>
      <c r="B17" s="1"/>
      <c r="C17" s="7">
        <v>2</v>
      </c>
      <c r="D17" s="8">
        <f>IFERROR('Calc_70%'!K11,0)</f>
        <v>44409</v>
      </c>
      <c r="E17" s="9">
        <f t="shared" ref="E17:E80" si="0">EOMONTH(D17,0)-D17+1</f>
        <v>31</v>
      </c>
      <c r="F17" s="10">
        <f t="shared" ref="F17:F80" si="1">SUM(G17:O17)</f>
        <v>36114.375</v>
      </c>
      <c r="G17" s="10">
        <f>'Calc_70%'!C11</f>
        <v>21250</v>
      </c>
      <c r="H17" s="10">
        <f>'Calc_70%'!D11</f>
        <v>14864.375</v>
      </c>
      <c r="I17" s="7">
        <v>0</v>
      </c>
      <c r="J17" s="7">
        <v>0</v>
      </c>
      <c r="K17" s="7">
        <v>0</v>
      </c>
      <c r="L17" s="7">
        <v>0</v>
      </c>
      <c r="M17" s="7">
        <v>0</v>
      </c>
      <c r="N17" s="10">
        <f>'Calc_70%'!G11+'Calc_70%'!H11</f>
        <v>0</v>
      </c>
      <c r="O17" s="7">
        <v>0</v>
      </c>
      <c r="P17" s="7">
        <v>0</v>
      </c>
      <c r="Q17" s="7">
        <v>0</v>
      </c>
      <c r="R17" s="1"/>
      <c r="S17" s="1"/>
      <c r="T17" s="1"/>
      <c r="U17" s="1"/>
    </row>
    <row r="18" spans="1:21" x14ac:dyDescent="0.25">
      <c r="A18" s="1"/>
      <c r="B18" s="1"/>
      <c r="C18" s="7">
        <v>3</v>
      </c>
      <c r="D18" s="8">
        <f>IFERROR('Calc_70%'!K12,0)</f>
        <v>44440</v>
      </c>
      <c r="E18" s="9">
        <f t="shared" si="0"/>
        <v>30</v>
      </c>
      <c r="F18" s="10">
        <f t="shared" si="1"/>
        <v>35866.635416666664</v>
      </c>
      <c r="G18" s="10">
        <f>'Calc_70%'!C12</f>
        <v>21250</v>
      </c>
      <c r="H18" s="10">
        <f>'Calc_70%'!D12</f>
        <v>14616.635416666666</v>
      </c>
      <c r="I18" s="7">
        <v>0</v>
      </c>
      <c r="J18" s="7">
        <v>0</v>
      </c>
      <c r="K18" s="7">
        <v>0</v>
      </c>
      <c r="L18" s="7">
        <v>0</v>
      </c>
      <c r="M18" s="7">
        <v>0</v>
      </c>
      <c r="N18" s="10">
        <f>'Calc_70%'!G12+'Calc_70%'!H12</f>
        <v>0</v>
      </c>
      <c r="O18" s="7">
        <v>0</v>
      </c>
      <c r="P18" s="7">
        <v>0</v>
      </c>
      <c r="Q18" s="7">
        <v>0</v>
      </c>
      <c r="R18" s="1"/>
      <c r="S18" s="1"/>
      <c r="T18" s="1"/>
      <c r="U18" s="1"/>
    </row>
    <row r="19" spans="1:21" x14ac:dyDescent="0.25">
      <c r="A19" s="1"/>
      <c r="B19" s="1"/>
      <c r="C19" s="7">
        <v>4</v>
      </c>
      <c r="D19" s="8">
        <f>IFERROR('Calc_70%'!K13,0)</f>
        <v>44470</v>
      </c>
      <c r="E19" s="9">
        <f t="shared" si="0"/>
        <v>31</v>
      </c>
      <c r="F19" s="10">
        <f t="shared" si="1"/>
        <v>35618.895833333336</v>
      </c>
      <c r="G19" s="10">
        <f>'Calc_70%'!C13</f>
        <v>21250</v>
      </c>
      <c r="H19" s="10">
        <f>'Calc_70%'!D13</f>
        <v>14368.895833333334</v>
      </c>
      <c r="I19" s="7">
        <v>0</v>
      </c>
      <c r="J19" s="7">
        <v>0</v>
      </c>
      <c r="K19" s="7">
        <v>0</v>
      </c>
      <c r="L19" s="7">
        <v>0</v>
      </c>
      <c r="M19" s="7">
        <v>0</v>
      </c>
      <c r="N19" s="10">
        <f>'Calc_70%'!G13+'Calc_70%'!H13</f>
        <v>0</v>
      </c>
      <c r="O19" s="7">
        <v>0</v>
      </c>
      <c r="P19" s="7">
        <v>0</v>
      </c>
      <c r="Q19" s="7">
        <v>0</v>
      </c>
      <c r="R19" s="1"/>
      <c r="S19" s="1"/>
      <c r="T19" s="1"/>
      <c r="U19" s="1"/>
    </row>
    <row r="20" spans="1:21" x14ac:dyDescent="0.25">
      <c r="A20" s="1"/>
      <c r="B20" s="1"/>
      <c r="C20" s="7">
        <v>5</v>
      </c>
      <c r="D20" s="8">
        <f>IFERROR('Calc_70%'!K14,0)</f>
        <v>44501</v>
      </c>
      <c r="E20" s="9">
        <f t="shared" si="0"/>
        <v>30</v>
      </c>
      <c r="F20" s="10">
        <f t="shared" si="1"/>
        <v>35371.15625</v>
      </c>
      <c r="G20" s="10">
        <f>'Calc_70%'!C14</f>
        <v>21250</v>
      </c>
      <c r="H20" s="10">
        <f>'Calc_70%'!D14</f>
        <v>14121.15625</v>
      </c>
      <c r="I20" s="7">
        <v>0</v>
      </c>
      <c r="J20" s="7">
        <v>0</v>
      </c>
      <c r="K20" s="7">
        <v>0</v>
      </c>
      <c r="L20" s="7">
        <v>0</v>
      </c>
      <c r="M20" s="7">
        <v>0</v>
      </c>
      <c r="N20" s="10">
        <f>'Calc_70%'!G14+'Calc_70%'!H14</f>
        <v>0</v>
      </c>
      <c r="O20" s="7">
        <v>0</v>
      </c>
      <c r="P20" s="7">
        <v>0</v>
      </c>
      <c r="Q20" s="7">
        <v>0</v>
      </c>
      <c r="R20" s="1"/>
      <c r="S20" s="1"/>
      <c r="T20" s="1"/>
      <c r="U20" s="1"/>
    </row>
    <row r="21" spans="1:21" x14ac:dyDescent="0.25">
      <c r="A21" s="1"/>
      <c r="B21" s="1"/>
      <c r="C21" s="7">
        <v>6</v>
      </c>
      <c r="D21" s="8">
        <f>IFERROR('Calc_70%'!K15,0)</f>
        <v>44531</v>
      </c>
      <c r="E21" s="9">
        <f t="shared" si="0"/>
        <v>31</v>
      </c>
      <c r="F21" s="10">
        <f t="shared" si="1"/>
        <v>35123.416666666664</v>
      </c>
      <c r="G21" s="10">
        <f>'Calc_70%'!C15</f>
        <v>21250</v>
      </c>
      <c r="H21" s="10">
        <f>'Calc_70%'!D15</f>
        <v>13873.416666666666</v>
      </c>
      <c r="I21" s="7">
        <v>0</v>
      </c>
      <c r="J21" s="7">
        <v>0</v>
      </c>
      <c r="K21" s="7">
        <v>0</v>
      </c>
      <c r="L21" s="7">
        <v>0</v>
      </c>
      <c r="M21" s="7">
        <v>0</v>
      </c>
      <c r="N21" s="10">
        <f>'Calc_70%'!G15+'Calc_70%'!H15</f>
        <v>0</v>
      </c>
      <c r="O21" s="7">
        <v>0</v>
      </c>
      <c r="P21" s="7">
        <v>0</v>
      </c>
      <c r="Q21" s="7">
        <v>0</v>
      </c>
      <c r="R21" s="1"/>
      <c r="S21" s="1"/>
      <c r="T21" s="1"/>
      <c r="U21" s="1"/>
    </row>
    <row r="22" spans="1:21" x14ac:dyDescent="0.25">
      <c r="A22" s="1"/>
      <c r="B22" s="1"/>
      <c r="C22" s="7">
        <v>7</v>
      </c>
      <c r="D22" s="8">
        <f>IFERROR('Calc_70%'!K16,0)</f>
        <v>44562</v>
      </c>
      <c r="E22" s="9">
        <f t="shared" si="0"/>
        <v>31</v>
      </c>
      <c r="F22" s="10">
        <f t="shared" si="1"/>
        <v>34875.677083333336</v>
      </c>
      <c r="G22" s="10">
        <f>'Calc_70%'!C16</f>
        <v>21250</v>
      </c>
      <c r="H22" s="10">
        <f>'Calc_70%'!D16</f>
        <v>13625.677083333334</v>
      </c>
      <c r="I22" s="7">
        <v>0</v>
      </c>
      <c r="J22" s="7">
        <v>0</v>
      </c>
      <c r="K22" s="7">
        <v>0</v>
      </c>
      <c r="L22" s="7">
        <v>0</v>
      </c>
      <c r="M22" s="7">
        <v>0</v>
      </c>
      <c r="N22" s="10">
        <f>'Calc_70%'!G16+'Calc_70%'!H16</f>
        <v>0</v>
      </c>
      <c r="O22" s="7">
        <v>0</v>
      </c>
      <c r="P22" s="7">
        <v>0</v>
      </c>
      <c r="Q22" s="7">
        <v>0</v>
      </c>
      <c r="R22" s="1"/>
      <c r="S22" s="1"/>
      <c r="T22" s="1"/>
      <c r="U22" s="1"/>
    </row>
    <row r="23" spans="1:21" x14ac:dyDescent="0.25">
      <c r="A23" s="1"/>
      <c r="B23" s="1"/>
      <c r="C23" s="7">
        <v>8</v>
      </c>
      <c r="D23" s="8">
        <f>IFERROR('Calc_70%'!K17,0)</f>
        <v>44593</v>
      </c>
      <c r="E23" s="9">
        <f t="shared" si="0"/>
        <v>28</v>
      </c>
      <c r="F23" s="10">
        <f t="shared" si="1"/>
        <v>34627.9375</v>
      </c>
      <c r="G23" s="10">
        <f>'Calc_70%'!C17</f>
        <v>21250</v>
      </c>
      <c r="H23" s="10">
        <f>'Calc_70%'!D17</f>
        <v>13377.9375</v>
      </c>
      <c r="I23" s="7">
        <v>0</v>
      </c>
      <c r="J23" s="7">
        <v>0</v>
      </c>
      <c r="K23" s="7">
        <v>0</v>
      </c>
      <c r="L23" s="7">
        <v>0</v>
      </c>
      <c r="M23" s="7">
        <v>0</v>
      </c>
      <c r="N23" s="10">
        <f>'Calc_70%'!G17+'Calc_70%'!H17</f>
        <v>0</v>
      </c>
      <c r="O23" s="7">
        <v>0</v>
      </c>
      <c r="P23" s="7">
        <v>0</v>
      </c>
      <c r="Q23" s="7">
        <v>0</v>
      </c>
      <c r="R23" s="1"/>
      <c r="S23" s="1"/>
      <c r="T23" s="1"/>
      <c r="U23" s="1"/>
    </row>
    <row r="24" spans="1:21" x14ac:dyDescent="0.25">
      <c r="A24" s="1"/>
      <c r="B24" s="1"/>
      <c r="C24" s="7">
        <v>9</v>
      </c>
      <c r="D24" s="8">
        <f>IFERROR('Calc_70%'!K18,0)</f>
        <v>44621</v>
      </c>
      <c r="E24" s="9">
        <f t="shared" si="0"/>
        <v>31</v>
      </c>
      <c r="F24" s="10">
        <f t="shared" si="1"/>
        <v>34380.197916666664</v>
      </c>
      <c r="G24" s="10">
        <f>'Calc_70%'!C18</f>
        <v>21250</v>
      </c>
      <c r="H24" s="10">
        <f>'Calc_70%'!D18</f>
        <v>13130.197916666666</v>
      </c>
      <c r="I24" s="7">
        <v>0</v>
      </c>
      <c r="J24" s="7">
        <v>0</v>
      </c>
      <c r="K24" s="7">
        <v>0</v>
      </c>
      <c r="L24" s="7">
        <v>0</v>
      </c>
      <c r="M24" s="7">
        <v>0</v>
      </c>
      <c r="N24" s="10">
        <f>'Calc_70%'!G18+'Calc_70%'!H18</f>
        <v>0</v>
      </c>
      <c r="O24" s="7">
        <v>0</v>
      </c>
      <c r="P24" s="7">
        <v>0</v>
      </c>
      <c r="Q24" s="7">
        <v>0</v>
      </c>
      <c r="R24" s="1"/>
      <c r="S24" s="1"/>
      <c r="T24" s="1"/>
      <c r="U24" s="1"/>
    </row>
    <row r="25" spans="1:21" x14ac:dyDescent="0.25">
      <c r="A25" s="1"/>
      <c r="B25" s="1"/>
      <c r="C25" s="7">
        <v>10</v>
      </c>
      <c r="D25" s="8">
        <f>IFERROR('Calc_70%'!K19,0)</f>
        <v>44652</v>
      </c>
      <c r="E25" s="9">
        <f t="shared" si="0"/>
        <v>30</v>
      </c>
      <c r="F25" s="10">
        <f t="shared" si="1"/>
        <v>34132.458333333336</v>
      </c>
      <c r="G25" s="10">
        <f>'Calc_70%'!C19</f>
        <v>21250</v>
      </c>
      <c r="H25" s="10">
        <f>'Calc_70%'!D19</f>
        <v>12882.458333333334</v>
      </c>
      <c r="I25" s="7">
        <v>0</v>
      </c>
      <c r="J25" s="7">
        <v>0</v>
      </c>
      <c r="K25" s="7">
        <v>0</v>
      </c>
      <c r="L25" s="7">
        <v>0</v>
      </c>
      <c r="M25" s="7">
        <v>0</v>
      </c>
      <c r="N25" s="10">
        <f>'Calc_70%'!G19+'Calc_70%'!H19</f>
        <v>0</v>
      </c>
      <c r="O25" s="7">
        <v>0</v>
      </c>
      <c r="P25" s="7">
        <v>0</v>
      </c>
      <c r="Q25" s="7">
        <v>0</v>
      </c>
      <c r="R25" s="1"/>
      <c r="S25" s="1"/>
      <c r="T25" s="1"/>
      <c r="U25" s="1"/>
    </row>
    <row r="26" spans="1:21" x14ac:dyDescent="0.25">
      <c r="A26" s="1"/>
      <c r="B26" s="1"/>
      <c r="C26" s="7">
        <v>11</v>
      </c>
      <c r="D26" s="8">
        <f>IFERROR('Calc_70%'!K20,0)</f>
        <v>44682</v>
      </c>
      <c r="E26" s="9">
        <f t="shared" si="0"/>
        <v>31</v>
      </c>
      <c r="F26" s="10">
        <f t="shared" si="1"/>
        <v>33884.71875</v>
      </c>
      <c r="G26" s="10">
        <f>'Calc_70%'!C20</f>
        <v>21250</v>
      </c>
      <c r="H26" s="10">
        <f>'Calc_70%'!D20</f>
        <v>12634.71875</v>
      </c>
      <c r="I26" s="7">
        <v>0</v>
      </c>
      <c r="J26" s="7">
        <v>0</v>
      </c>
      <c r="K26" s="7">
        <v>0</v>
      </c>
      <c r="L26" s="7">
        <v>0</v>
      </c>
      <c r="M26" s="7">
        <v>0</v>
      </c>
      <c r="N26" s="10">
        <f>'Calc_70%'!G20+'Calc_70%'!H20</f>
        <v>0</v>
      </c>
      <c r="O26" s="7">
        <v>0</v>
      </c>
      <c r="P26" s="7">
        <v>0</v>
      </c>
      <c r="Q26" s="7">
        <v>0</v>
      </c>
      <c r="R26" s="1"/>
      <c r="S26" s="1"/>
      <c r="T26" s="1"/>
      <c r="U26" s="1"/>
    </row>
    <row r="27" spans="1:21" x14ac:dyDescent="0.25">
      <c r="A27" s="1"/>
      <c r="B27" s="1"/>
      <c r="C27" s="7">
        <v>12</v>
      </c>
      <c r="D27" s="8">
        <f>IFERROR('Calc_70%'!K21,0)</f>
        <v>44713</v>
      </c>
      <c r="E27" s="9">
        <f t="shared" si="0"/>
        <v>30</v>
      </c>
      <c r="F27" s="10">
        <f t="shared" si="1"/>
        <v>33636.979166666664</v>
      </c>
      <c r="G27" s="10">
        <f>'Calc_70%'!C21</f>
        <v>21250</v>
      </c>
      <c r="H27" s="10">
        <f>'Calc_70%'!D21</f>
        <v>12386.979166666666</v>
      </c>
      <c r="I27" s="7">
        <v>0</v>
      </c>
      <c r="J27" s="7">
        <v>0</v>
      </c>
      <c r="K27" s="7">
        <v>0</v>
      </c>
      <c r="L27" s="7">
        <v>0</v>
      </c>
      <c r="M27" s="7">
        <v>0</v>
      </c>
      <c r="N27" s="10">
        <f>'Calc_70%'!G21+'Calc_70%'!H21</f>
        <v>0</v>
      </c>
      <c r="O27" s="7">
        <v>0</v>
      </c>
      <c r="P27" s="7">
        <v>0</v>
      </c>
      <c r="Q27" s="7">
        <v>0</v>
      </c>
      <c r="R27" s="1"/>
      <c r="S27" s="1"/>
      <c r="T27" s="1"/>
      <c r="U27" s="1"/>
    </row>
    <row r="28" spans="1:21" x14ac:dyDescent="0.25">
      <c r="A28" s="1"/>
      <c r="B28" s="1"/>
      <c r="C28" s="7">
        <v>13</v>
      </c>
      <c r="D28" s="8">
        <f>IFERROR('Calc_70%'!K22,0)</f>
        <v>44743</v>
      </c>
      <c r="E28" s="9">
        <f t="shared" si="0"/>
        <v>31</v>
      </c>
      <c r="F28" s="10">
        <f t="shared" si="1"/>
        <v>39389.239583333336</v>
      </c>
      <c r="G28" s="10">
        <f>'Calc_70%'!C22</f>
        <v>21250</v>
      </c>
      <c r="H28" s="10">
        <f>'Calc_70%'!D22</f>
        <v>12139.239583333334</v>
      </c>
      <c r="I28" s="7">
        <v>0</v>
      </c>
      <c r="J28" s="7">
        <v>0</v>
      </c>
      <c r="K28" s="7">
        <v>0</v>
      </c>
      <c r="L28" s="7">
        <v>0</v>
      </c>
      <c r="M28" s="7">
        <v>0</v>
      </c>
      <c r="N28" s="10">
        <f>'Calc_70%'!G22+'Calc_70%'!H22</f>
        <v>6000</v>
      </c>
      <c r="O28" s="7">
        <v>0</v>
      </c>
      <c r="P28" s="7">
        <v>0</v>
      </c>
      <c r="Q28" s="7">
        <v>0</v>
      </c>
      <c r="R28" s="1"/>
      <c r="S28" s="1"/>
      <c r="T28" s="1"/>
      <c r="U28" s="1"/>
    </row>
    <row r="29" spans="1:21" x14ac:dyDescent="0.25">
      <c r="A29" s="1"/>
      <c r="B29" s="1"/>
      <c r="C29" s="7">
        <v>14</v>
      </c>
      <c r="D29" s="8">
        <f>IFERROR('Calc_70%'!K23,0)</f>
        <v>44774</v>
      </c>
      <c r="E29" s="9">
        <f t="shared" si="0"/>
        <v>31</v>
      </c>
      <c r="F29" s="10">
        <f t="shared" si="1"/>
        <v>33141.5</v>
      </c>
      <c r="G29" s="10">
        <f>'Calc_70%'!C23</f>
        <v>21250</v>
      </c>
      <c r="H29" s="10">
        <f>'Calc_70%'!D23</f>
        <v>11891.5</v>
      </c>
      <c r="I29" s="7">
        <v>0</v>
      </c>
      <c r="J29" s="7">
        <v>0</v>
      </c>
      <c r="K29" s="7">
        <v>0</v>
      </c>
      <c r="L29" s="7">
        <v>0</v>
      </c>
      <c r="M29" s="7">
        <v>0</v>
      </c>
      <c r="N29" s="10">
        <f>'Calc_70%'!G23+'Calc_70%'!H23</f>
        <v>0</v>
      </c>
      <c r="O29" s="7">
        <v>0</v>
      </c>
      <c r="P29" s="7">
        <v>0</v>
      </c>
      <c r="Q29" s="7">
        <v>0</v>
      </c>
      <c r="R29" s="1"/>
      <c r="S29" s="1"/>
      <c r="T29" s="1"/>
      <c r="U29" s="1"/>
    </row>
    <row r="30" spans="1:21" x14ac:dyDescent="0.25">
      <c r="A30" s="1"/>
      <c r="B30" s="1"/>
      <c r="C30" s="7">
        <v>15</v>
      </c>
      <c r="D30" s="8">
        <f>IFERROR('Calc_70%'!K24,0)</f>
        <v>44805</v>
      </c>
      <c r="E30" s="9">
        <f t="shared" si="0"/>
        <v>30</v>
      </c>
      <c r="F30" s="10">
        <f t="shared" si="1"/>
        <v>32893.760416666664</v>
      </c>
      <c r="G30" s="10">
        <f>'Calc_70%'!C24</f>
        <v>21250</v>
      </c>
      <c r="H30" s="10">
        <f>'Calc_70%'!D24</f>
        <v>11643.760416666666</v>
      </c>
      <c r="I30" s="7">
        <v>0</v>
      </c>
      <c r="J30" s="7">
        <v>0</v>
      </c>
      <c r="K30" s="7">
        <v>0</v>
      </c>
      <c r="L30" s="7">
        <v>0</v>
      </c>
      <c r="M30" s="7">
        <v>0</v>
      </c>
      <c r="N30" s="10">
        <f>'Calc_70%'!G24+'Calc_70%'!H24</f>
        <v>0</v>
      </c>
      <c r="O30" s="7">
        <v>0</v>
      </c>
      <c r="P30" s="7">
        <v>0</v>
      </c>
      <c r="Q30" s="7">
        <v>0</v>
      </c>
      <c r="R30" s="1"/>
      <c r="S30" s="1"/>
      <c r="T30" s="1"/>
      <c r="U30" s="1"/>
    </row>
    <row r="31" spans="1:21" x14ac:dyDescent="0.25">
      <c r="A31" s="1"/>
      <c r="B31" s="1"/>
      <c r="C31" s="7">
        <v>16</v>
      </c>
      <c r="D31" s="8">
        <f>IFERROR('Calc_70%'!K25,0)</f>
        <v>44835</v>
      </c>
      <c r="E31" s="9">
        <f t="shared" si="0"/>
        <v>31</v>
      </c>
      <c r="F31" s="10">
        <f t="shared" si="1"/>
        <v>32646.020833333336</v>
      </c>
      <c r="G31" s="10">
        <f>'Calc_70%'!C25</f>
        <v>21250</v>
      </c>
      <c r="H31" s="10">
        <f>'Calc_70%'!D25</f>
        <v>11396.020833333334</v>
      </c>
      <c r="I31" s="7">
        <v>0</v>
      </c>
      <c r="J31" s="7">
        <v>0</v>
      </c>
      <c r="K31" s="7">
        <v>0</v>
      </c>
      <c r="L31" s="7">
        <v>0</v>
      </c>
      <c r="M31" s="7">
        <v>0</v>
      </c>
      <c r="N31" s="10">
        <f>'Calc_70%'!G25+'Calc_70%'!H25</f>
        <v>0</v>
      </c>
      <c r="O31" s="7">
        <v>0</v>
      </c>
      <c r="P31" s="7">
        <v>0</v>
      </c>
      <c r="Q31" s="7">
        <v>0</v>
      </c>
      <c r="R31" s="1"/>
      <c r="S31" s="1"/>
      <c r="T31" s="1"/>
      <c r="U31" s="1"/>
    </row>
    <row r="32" spans="1:21" x14ac:dyDescent="0.25">
      <c r="A32" s="1"/>
      <c r="B32" s="1"/>
      <c r="C32" s="7">
        <v>17</v>
      </c>
      <c r="D32" s="8">
        <f>IFERROR('Calc_70%'!K26,0)</f>
        <v>44866</v>
      </c>
      <c r="E32" s="9">
        <f t="shared" si="0"/>
        <v>30</v>
      </c>
      <c r="F32" s="10">
        <f t="shared" si="1"/>
        <v>32398.28125</v>
      </c>
      <c r="G32" s="10">
        <f>'Calc_70%'!C26</f>
        <v>21250</v>
      </c>
      <c r="H32" s="10">
        <f>'Calc_70%'!D26</f>
        <v>11148.28125</v>
      </c>
      <c r="I32" s="7">
        <v>0</v>
      </c>
      <c r="J32" s="7">
        <v>0</v>
      </c>
      <c r="K32" s="7">
        <v>0</v>
      </c>
      <c r="L32" s="7">
        <v>0</v>
      </c>
      <c r="M32" s="7">
        <v>0</v>
      </c>
      <c r="N32" s="10">
        <f>'Calc_70%'!G26+'Calc_70%'!H26</f>
        <v>0</v>
      </c>
      <c r="O32" s="7">
        <v>0</v>
      </c>
      <c r="P32" s="7">
        <v>0</v>
      </c>
      <c r="Q32" s="7">
        <v>0</v>
      </c>
      <c r="R32" s="1"/>
      <c r="S32" s="1"/>
      <c r="T32" s="1"/>
      <c r="U32" s="1"/>
    </row>
    <row r="33" spans="1:21" x14ac:dyDescent="0.25">
      <c r="A33" s="1"/>
      <c r="B33" s="1"/>
      <c r="C33" s="7">
        <v>18</v>
      </c>
      <c r="D33" s="8">
        <f>IFERROR('Calc_70%'!K27,0)</f>
        <v>44896</v>
      </c>
      <c r="E33" s="9">
        <f t="shared" si="0"/>
        <v>31</v>
      </c>
      <c r="F33" s="10">
        <f t="shared" si="1"/>
        <v>32150.541666666664</v>
      </c>
      <c r="G33" s="10">
        <f>'Calc_70%'!C27</f>
        <v>21250</v>
      </c>
      <c r="H33" s="10">
        <f>'Calc_70%'!D27</f>
        <v>10900.541666666666</v>
      </c>
      <c r="I33" s="7">
        <v>0</v>
      </c>
      <c r="J33" s="7">
        <v>0</v>
      </c>
      <c r="K33" s="7">
        <v>0</v>
      </c>
      <c r="L33" s="7">
        <v>0</v>
      </c>
      <c r="M33" s="7">
        <v>0</v>
      </c>
      <c r="N33" s="10">
        <f>'Calc_70%'!G27+'Calc_70%'!H27</f>
        <v>0</v>
      </c>
      <c r="O33" s="7">
        <v>0</v>
      </c>
      <c r="P33" s="7">
        <v>0</v>
      </c>
      <c r="Q33" s="7">
        <v>0</v>
      </c>
      <c r="R33" s="1"/>
      <c r="S33" s="1"/>
      <c r="T33" s="1"/>
      <c r="U33" s="1"/>
    </row>
    <row r="34" spans="1:21" x14ac:dyDescent="0.25">
      <c r="A34" s="1"/>
      <c r="B34" s="1"/>
      <c r="C34" s="7">
        <v>19</v>
      </c>
      <c r="D34" s="8">
        <f>IFERROR('Calc_70%'!K28,0)</f>
        <v>44927</v>
      </c>
      <c r="E34" s="9">
        <f t="shared" si="0"/>
        <v>31</v>
      </c>
      <c r="F34" s="10">
        <f t="shared" si="1"/>
        <v>31902.802083333336</v>
      </c>
      <c r="G34" s="10">
        <f>'Calc_70%'!C28</f>
        <v>21250</v>
      </c>
      <c r="H34" s="10">
        <f>'Calc_70%'!D28</f>
        <v>10652.802083333334</v>
      </c>
      <c r="I34" s="7">
        <v>0</v>
      </c>
      <c r="J34" s="7">
        <v>0</v>
      </c>
      <c r="K34" s="7">
        <v>0</v>
      </c>
      <c r="L34" s="7">
        <v>0</v>
      </c>
      <c r="M34" s="7">
        <v>0</v>
      </c>
      <c r="N34" s="10">
        <f>'Calc_70%'!G28+'Calc_70%'!H28</f>
        <v>0</v>
      </c>
      <c r="O34" s="7">
        <v>0</v>
      </c>
      <c r="P34" s="7">
        <v>0</v>
      </c>
      <c r="Q34" s="7">
        <v>0</v>
      </c>
      <c r="R34" s="1"/>
      <c r="S34" s="1"/>
      <c r="T34" s="1"/>
      <c r="U34" s="1"/>
    </row>
    <row r="35" spans="1:21" x14ac:dyDescent="0.25">
      <c r="A35" s="1"/>
      <c r="B35" s="1"/>
      <c r="C35" s="7">
        <v>20</v>
      </c>
      <c r="D35" s="8">
        <f>IFERROR('Calc_70%'!K29,0)</f>
        <v>44958</v>
      </c>
      <c r="E35" s="9">
        <f t="shared" si="0"/>
        <v>28</v>
      </c>
      <c r="F35" s="10">
        <f t="shared" si="1"/>
        <v>31655.0625</v>
      </c>
      <c r="G35" s="10">
        <f>'Calc_70%'!C29</f>
        <v>21250</v>
      </c>
      <c r="H35" s="10">
        <f>'Calc_70%'!D29</f>
        <v>10405.0625</v>
      </c>
      <c r="I35" s="7">
        <v>0</v>
      </c>
      <c r="J35" s="7">
        <v>0</v>
      </c>
      <c r="K35" s="7">
        <v>0</v>
      </c>
      <c r="L35" s="7">
        <v>0</v>
      </c>
      <c r="M35" s="7">
        <v>0</v>
      </c>
      <c r="N35" s="10">
        <f>'Calc_70%'!G29+'Calc_70%'!H29</f>
        <v>0</v>
      </c>
      <c r="O35" s="7">
        <v>0</v>
      </c>
      <c r="P35" s="7">
        <v>0</v>
      </c>
      <c r="Q35" s="7">
        <v>0</v>
      </c>
      <c r="R35" s="1"/>
      <c r="S35" s="1"/>
      <c r="T35" s="1"/>
      <c r="U35" s="1"/>
    </row>
    <row r="36" spans="1:21" x14ac:dyDescent="0.25">
      <c r="A36" s="1"/>
      <c r="B36" s="1"/>
      <c r="C36" s="7">
        <v>21</v>
      </c>
      <c r="D36" s="8">
        <f>IFERROR('Calc_70%'!K30,0)</f>
        <v>44986</v>
      </c>
      <c r="E36" s="9">
        <f t="shared" si="0"/>
        <v>31</v>
      </c>
      <c r="F36" s="10">
        <f t="shared" si="1"/>
        <v>31407.322916666664</v>
      </c>
      <c r="G36" s="10">
        <f>'Calc_70%'!C30</f>
        <v>21250</v>
      </c>
      <c r="H36" s="10">
        <f>'Calc_70%'!D30</f>
        <v>10157.322916666666</v>
      </c>
      <c r="I36" s="7">
        <v>0</v>
      </c>
      <c r="J36" s="7">
        <v>0</v>
      </c>
      <c r="K36" s="7">
        <v>0</v>
      </c>
      <c r="L36" s="7">
        <v>0</v>
      </c>
      <c r="M36" s="7">
        <v>0</v>
      </c>
      <c r="N36" s="10">
        <f>'Calc_70%'!G30+'Calc_70%'!H30</f>
        <v>0</v>
      </c>
      <c r="O36" s="7">
        <v>0</v>
      </c>
      <c r="P36" s="7">
        <v>0</v>
      </c>
      <c r="Q36" s="7">
        <v>0</v>
      </c>
      <c r="R36" s="1"/>
      <c r="S36" s="1"/>
      <c r="T36" s="1"/>
      <c r="U36" s="1"/>
    </row>
    <row r="37" spans="1:21" x14ac:dyDescent="0.25">
      <c r="A37" s="1"/>
      <c r="B37" s="1"/>
      <c r="C37" s="7">
        <v>22</v>
      </c>
      <c r="D37" s="8">
        <f>IFERROR('Calc_70%'!K31,0)</f>
        <v>45017</v>
      </c>
      <c r="E37" s="9">
        <f t="shared" si="0"/>
        <v>30</v>
      </c>
      <c r="F37" s="10">
        <f t="shared" si="1"/>
        <v>31159.583333333336</v>
      </c>
      <c r="G37" s="10">
        <f>'Calc_70%'!C31</f>
        <v>21250</v>
      </c>
      <c r="H37" s="10">
        <f>'Calc_70%'!D31</f>
        <v>9909.5833333333339</v>
      </c>
      <c r="I37" s="7">
        <v>0</v>
      </c>
      <c r="J37" s="7">
        <v>0</v>
      </c>
      <c r="K37" s="7">
        <v>0</v>
      </c>
      <c r="L37" s="7">
        <v>0</v>
      </c>
      <c r="M37" s="7">
        <v>0</v>
      </c>
      <c r="N37" s="10">
        <f>'Calc_70%'!G31+'Calc_70%'!H31</f>
        <v>0</v>
      </c>
      <c r="O37" s="7">
        <v>0</v>
      </c>
      <c r="P37" s="7">
        <v>0</v>
      </c>
      <c r="Q37" s="7">
        <v>0</v>
      </c>
      <c r="R37" s="1"/>
      <c r="S37" s="1"/>
      <c r="T37" s="1"/>
      <c r="U37" s="1"/>
    </row>
    <row r="38" spans="1:21" x14ac:dyDescent="0.25">
      <c r="A38" s="1"/>
      <c r="B38" s="1"/>
      <c r="C38" s="7">
        <v>23</v>
      </c>
      <c r="D38" s="8">
        <f>IFERROR('Calc_70%'!K32,0)</f>
        <v>45047</v>
      </c>
      <c r="E38" s="9">
        <f t="shared" si="0"/>
        <v>31</v>
      </c>
      <c r="F38" s="10">
        <f t="shared" si="1"/>
        <v>30911.84375</v>
      </c>
      <c r="G38" s="10">
        <f>'Calc_70%'!C32</f>
        <v>21250</v>
      </c>
      <c r="H38" s="10">
        <f>'Calc_70%'!D32</f>
        <v>9661.84375</v>
      </c>
      <c r="I38" s="7">
        <v>0</v>
      </c>
      <c r="J38" s="7">
        <v>0</v>
      </c>
      <c r="K38" s="7">
        <v>0</v>
      </c>
      <c r="L38" s="7">
        <v>0</v>
      </c>
      <c r="M38" s="7">
        <v>0</v>
      </c>
      <c r="N38" s="10">
        <f>'Calc_70%'!G32+'Calc_70%'!H32</f>
        <v>0</v>
      </c>
      <c r="O38" s="7">
        <v>0</v>
      </c>
      <c r="P38" s="7">
        <v>0</v>
      </c>
      <c r="Q38" s="7">
        <v>0</v>
      </c>
      <c r="R38" s="1"/>
      <c r="S38" s="1"/>
      <c r="T38" s="1"/>
      <c r="U38" s="1"/>
    </row>
    <row r="39" spans="1:21" x14ac:dyDescent="0.25">
      <c r="A39" s="1"/>
      <c r="B39" s="1"/>
      <c r="C39" s="7">
        <v>24</v>
      </c>
      <c r="D39" s="8">
        <f>IFERROR('Calc_70%'!K33,0)</f>
        <v>45078</v>
      </c>
      <c r="E39" s="9">
        <f t="shared" si="0"/>
        <v>30</v>
      </c>
      <c r="F39" s="10">
        <f t="shared" si="1"/>
        <v>30664.104166666664</v>
      </c>
      <c r="G39" s="10">
        <f>'Calc_70%'!C33</f>
        <v>21250</v>
      </c>
      <c r="H39" s="10">
        <f>'Calc_70%'!D33</f>
        <v>9414.1041666666661</v>
      </c>
      <c r="I39" s="7">
        <v>0</v>
      </c>
      <c r="J39" s="7">
        <v>0</v>
      </c>
      <c r="K39" s="7">
        <v>0</v>
      </c>
      <c r="L39" s="7">
        <v>0</v>
      </c>
      <c r="M39" s="7">
        <v>0</v>
      </c>
      <c r="N39" s="10">
        <f>'Calc_70%'!G33+'Calc_70%'!H33</f>
        <v>0</v>
      </c>
      <c r="O39" s="7">
        <v>0</v>
      </c>
      <c r="P39" s="7">
        <v>0</v>
      </c>
      <c r="Q39" s="7">
        <v>0</v>
      </c>
      <c r="R39" s="1"/>
      <c r="S39" s="1"/>
      <c r="T39" s="1"/>
      <c r="U39" s="1"/>
    </row>
    <row r="40" spans="1:21" x14ac:dyDescent="0.25">
      <c r="A40" s="1"/>
      <c r="B40" s="1"/>
      <c r="C40" s="7">
        <v>25</v>
      </c>
      <c r="D40" s="8">
        <f>IFERROR('Calc_70%'!K34,0)</f>
        <v>45108</v>
      </c>
      <c r="E40" s="9">
        <f t="shared" si="0"/>
        <v>31</v>
      </c>
      <c r="F40" s="10">
        <f t="shared" si="1"/>
        <v>35141.364583333336</v>
      </c>
      <c r="G40" s="10">
        <f>'Calc_70%'!C34</f>
        <v>21250</v>
      </c>
      <c r="H40" s="10">
        <f>'Calc_70%'!D34</f>
        <v>9166.3645833333339</v>
      </c>
      <c r="I40" s="7">
        <v>0</v>
      </c>
      <c r="J40" s="7">
        <v>0</v>
      </c>
      <c r="K40" s="7">
        <v>0</v>
      </c>
      <c r="L40" s="7">
        <v>0</v>
      </c>
      <c r="M40" s="7">
        <v>0</v>
      </c>
      <c r="N40" s="10">
        <f>'Calc_70%'!G34+'Calc_70%'!H34</f>
        <v>4725</v>
      </c>
      <c r="O40" s="7">
        <v>0</v>
      </c>
      <c r="P40" s="7">
        <v>0</v>
      </c>
      <c r="Q40" s="7">
        <v>0</v>
      </c>
      <c r="R40" s="1"/>
      <c r="S40" s="1"/>
      <c r="T40" s="1"/>
      <c r="U40" s="1"/>
    </row>
    <row r="41" spans="1:21" x14ac:dyDescent="0.25">
      <c r="A41" s="1"/>
      <c r="B41" s="1"/>
      <c r="C41" s="7">
        <v>26</v>
      </c>
      <c r="D41" s="8">
        <f>IFERROR('Calc_70%'!K35,0)</f>
        <v>45139</v>
      </c>
      <c r="E41" s="9">
        <f t="shared" si="0"/>
        <v>31</v>
      </c>
      <c r="F41" s="10">
        <f t="shared" si="1"/>
        <v>30168.625</v>
      </c>
      <c r="G41" s="10">
        <f>'Calc_70%'!C35</f>
        <v>21250</v>
      </c>
      <c r="H41" s="10">
        <f>'Calc_70%'!D35</f>
        <v>8918.625</v>
      </c>
      <c r="I41" s="7">
        <v>0</v>
      </c>
      <c r="J41" s="7">
        <v>0</v>
      </c>
      <c r="K41" s="7">
        <v>0</v>
      </c>
      <c r="L41" s="7">
        <v>0</v>
      </c>
      <c r="M41" s="7">
        <v>0</v>
      </c>
      <c r="N41" s="10">
        <f>'Calc_70%'!G35+'Calc_70%'!H35</f>
        <v>0</v>
      </c>
      <c r="O41" s="7">
        <v>0</v>
      </c>
      <c r="P41" s="7">
        <v>0</v>
      </c>
      <c r="Q41" s="7">
        <v>0</v>
      </c>
      <c r="R41" s="1"/>
      <c r="S41" s="1"/>
      <c r="T41" s="1"/>
      <c r="U41" s="1"/>
    </row>
    <row r="42" spans="1:21" x14ac:dyDescent="0.25">
      <c r="A42" s="1"/>
      <c r="B42" s="1"/>
      <c r="C42" s="7">
        <v>27</v>
      </c>
      <c r="D42" s="8">
        <f>IFERROR('Calc_70%'!K36,0)</f>
        <v>45170</v>
      </c>
      <c r="E42" s="9">
        <f t="shared" si="0"/>
        <v>30</v>
      </c>
      <c r="F42" s="10">
        <f t="shared" si="1"/>
        <v>29920.885416666664</v>
      </c>
      <c r="G42" s="10">
        <f>'Calc_70%'!C36</f>
        <v>21250</v>
      </c>
      <c r="H42" s="10">
        <f>'Calc_70%'!D36</f>
        <v>8670.8854166666661</v>
      </c>
      <c r="I42" s="7">
        <v>0</v>
      </c>
      <c r="J42" s="7">
        <v>0</v>
      </c>
      <c r="K42" s="7">
        <v>0</v>
      </c>
      <c r="L42" s="7">
        <v>0</v>
      </c>
      <c r="M42" s="7">
        <v>0</v>
      </c>
      <c r="N42" s="10">
        <f>'Calc_70%'!G36+'Calc_70%'!H36</f>
        <v>0</v>
      </c>
      <c r="O42" s="7">
        <v>0</v>
      </c>
      <c r="P42" s="7">
        <v>0</v>
      </c>
      <c r="Q42" s="7">
        <v>0</v>
      </c>
      <c r="R42" s="1"/>
      <c r="S42" s="1"/>
      <c r="T42" s="1"/>
      <c r="U42" s="1"/>
    </row>
    <row r="43" spans="1:21" x14ac:dyDescent="0.25">
      <c r="A43" s="1"/>
      <c r="B43" s="1"/>
      <c r="C43" s="7">
        <v>28</v>
      </c>
      <c r="D43" s="8">
        <f>IFERROR('Calc_70%'!K37,0)</f>
        <v>45200</v>
      </c>
      <c r="E43" s="9">
        <f t="shared" si="0"/>
        <v>31</v>
      </c>
      <c r="F43" s="10">
        <f t="shared" si="1"/>
        <v>29673.145833333336</v>
      </c>
      <c r="G43" s="10">
        <f>'Calc_70%'!C37</f>
        <v>21250</v>
      </c>
      <c r="H43" s="10">
        <f>'Calc_70%'!D37</f>
        <v>8423.1458333333339</v>
      </c>
      <c r="I43" s="7">
        <v>0</v>
      </c>
      <c r="J43" s="7">
        <v>0</v>
      </c>
      <c r="K43" s="7">
        <v>0</v>
      </c>
      <c r="L43" s="7">
        <v>0</v>
      </c>
      <c r="M43" s="7">
        <v>0</v>
      </c>
      <c r="N43" s="10">
        <f>'Calc_70%'!G37+'Calc_70%'!H37</f>
        <v>0</v>
      </c>
      <c r="O43" s="7">
        <v>0</v>
      </c>
      <c r="P43" s="7">
        <v>0</v>
      </c>
      <c r="Q43" s="7">
        <v>0</v>
      </c>
      <c r="R43" s="1"/>
      <c r="S43" s="1"/>
      <c r="T43" s="1"/>
      <c r="U43" s="1"/>
    </row>
    <row r="44" spans="1:21" x14ac:dyDescent="0.25">
      <c r="A44" s="1"/>
      <c r="B44" s="1"/>
      <c r="C44" s="7">
        <v>29</v>
      </c>
      <c r="D44" s="8">
        <f>IFERROR('Calc_70%'!K38,0)</f>
        <v>45231</v>
      </c>
      <c r="E44" s="9">
        <f t="shared" si="0"/>
        <v>30</v>
      </c>
      <c r="F44" s="10">
        <f t="shared" si="1"/>
        <v>29425.40625</v>
      </c>
      <c r="G44" s="10">
        <f>'Calc_70%'!C38</f>
        <v>21250</v>
      </c>
      <c r="H44" s="10">
        <f>'Calc_70%'!D38</f>
        <v>8175.40625</v>
      </c>
      <c r="I44" s="7">
        <v>0</v>
      </c>
      <c r="J44" s="7">
        <v>0</v>
      </c>
      <c r="K44" s="7">
        <v>0</v>
      </c>
      <c r="L44" s="7">
        <v>0</v>
      </c>
      <c r="M44" s="7">
        <v>0</v>
      </c>
      <c r="N44" s="10">
        <f>'Calc_70%'!G38+'Calc_70%'!H38</f>
        <v>0</v>
      </c>
      <c r="O44" s="7">
        <v>0</v>
      </c>
      <c r="P44" s="7">
        <v>0</v>
      </c>
      <c r="Q44" s="7">
        <v>0</v>
      </c>
      <c r="R44" s="1"/>
      <c r="S44" s="1"/>
      <c r="T44" s="1"/>
      <c r="U44" s="1"/>
    </row>
    <row r="45" spans="1:21" x14ac:dyDescent="0.25">
      <c r="A45" s="1"/>
      <c r="B45" s="1"/>
      <c r="C45" s="7">
        <v>30</v>
      </c>
      <c r="D45" s="8">
        <f>IFERROR('Calc_70%'!K39,0)</f>
        <v>45261</v>
      </c>
      <c r="E45" s="9">
        <f t="shared" si="0"/>
        <v>31</v>
      </c>
      <c r="F45" s="10">
        <f t="shared" si="1"/>
        <v>29177.666666666668</v>
      </c>
      <c r="G45" s="10">
        <f>'Calc_70%'!C39</f>
        <v>21250</v>
      </c>
      <c r="H45" s="10">
        <f>'Calc_70%'!D39</f>
        <v>7927.666666666667</v>
      </c>
      <c r="I45" s="7">
        <v>0</v>
      </c>
      <c r="J45" s="7">
        <v>0</v>
      </c>
      <c r="K45" s="7">
        <v>0</v>
      </c>
      <c r="L45" s="7">
        <v>0</v>
      </c>
      <c r="M45" s="7">
        <v>0</v>
      </c>
      <c r="N45" s="10">
        <f>'Calc_70%'!G39+'Calc_70%'!H39</f>
        <v>0</v>
      </c>
      <c r="O45" s="7">
        <v>0</v>
      </c>
      <c r="P45" s="7">
        <v>0</v>
      </c>
      <c r="Q45" s="7">
        <v>0</v>
      </c>
      <c r="R45" s="1"/>
      <c r="S45" s="1"/>
      <c r="T45" s="1"/>
      <c r="U45" s="1"/>
    </row>
    <row r="46" spans="1:21" x14ac:dyDescent="0.25">
      <c r="A46" s="1"/>
      <c r="B46" s="1"/>
      <c r="C46" s="7">
        <v>31</v>
      </c>
      <c r="D46" s="8">
        <f>IFERROR('Calc_70%'!K40,0)</f>
        <v>45292</v>
      </c>
      <c r="E46" s="9">
        <f t="shared" si="0"/>
        <v>31</v>
      </c>
      <c r="F46" s="10">
        <f t="shared" si="1"/>
        <v>28929.927083333332</v>
      </c>
      <c r="G46" s="10">
        <f>'Calc_70%'!C40</f>
        <v>21250</v>
      </c>
      <c r="H46" s="10">
        <f>'Calc_70%'!D40</f>
        <v>7679.927083333333</v>
      </c>
      <c r="I46" s="7">
        <v>0</v>
      </c>
      <c r="J46" s="7">
        <v>0</v>
      </c>
      <c r="K46" s="7">
        <v>0</v>
      </c>
      <c r="L46" s="7">
        <v>0</v>
      </c>
      <c r="M46" s="7">
        <v>0</v>
      </c>
      <c r="N46" s="10">
        <f>'Calc_70%'!G40+'Calc_70%'!H40</f>
        <v>0</v>
      </c>
      <c r="O46" s="7">
        <v>0</v>
      </c>
      <c r="P46" s="7">
        <v>0</v>
      </c>
      <c r="Q46" s="7">
        <v>0</v>
      </c>
      <c r="R46" s="1"/>
      <c r="S46" s="1"/>
      <c r="T46" s="1"/>
      <c r="U46" s="1"/>
    </row>
    <row r="47" spans="1:21" x14ac:dyDescent="0.25">
      <c r="A47" s="1"/>
      <c r="B47" s="1"/>
      <c r="C47" s="7">
        <v>32</v>
      </c>
      <c r="D47" s="8">
        <f>IFERROR('Calc_70%'!K41,0)</f>
        <v>45323</v>
      </c>
      <c r="E47" s="9">
        <f t="shared" si="0"/>
        <v>29</v>
      </c>
      <c r="F47" s="10">
        <f t="shared" si="1"/>
        <v>28682.1875</v>
      </c>
      <c r="G47" s="10">
        <f>'Calc_70%'!C41</f>
        <v>21250</v>
      </c>
      <c r="H47" s="10">
        <f>'Calc_70%'!D41</f>
        <v>7432.1875</v>
      </c>
      <c r="I47" s="7">
        <v>0</v>
      </c>
      <c r="J47" s="7">
        <v>0</v>
      </c>
      <c r="K47" s="7">
        <v>0</v>
      </c>
      <c r="L47" s="7">
        <v>0</v>
      </c>
      <c r="M47" s="7">
        <v>0</v>
      </c>
      <c r="N47" s="10">
        <f>'Calc_70%'!G41+'Calc_70%'!H41</f>
        <v>0</v>
      </c>
      <c r="O47" s="7">
        <v>0</v>
      </c>
      <c r="P47" s="7">
        <v>0</v>
      </c>
      <c r="Q47" s="7">
        <v>0</v>
      </c>
      <c r="R47" s="1"/>
      <c r="S47" s="1"/>
      <c r="T47" s="1"/>
      <c r="U47" s="1"/>
    </row>
    <row r="48" spans="1:21" x14ac:dyDescent="0.25">
      <c r="A48" s="1"/>
      <c r="B48" s="1"/>
      <c r="C48" s="7">
        <v>33</v>
      </c>
      <c r="D48" s="8">
        <f>IFERROR('Calc_70%'!K42,0)</f>
        <v>45352</v>
      </c>
      <c r="E48" s="9">
        <f t="shared" si="0"/>
        <v>31</v>
      </c>
      <c r="F48" s="10">
        <f t="shared" si="1"/>
        <v>28434.447916666668</v>
      </c>
      <c r="G48" s="10">
        <f>'Calc_70%'!C42</f>
        <v>21250</v>
      </c>
      <c r="H48" s="10">
        <f>'Calc_70%'!D42</f>
        <v>7184.447916666667</v>
      </c>
      <c r="I48" s="7">
        <v>0</v>
      </c>
      <c r="J48" s="7">
        <v>0</v>
      </c>
      <c r="K48" s="7">
        <v>0</v>
      </c>
      <c r="L48" s="7">
        <v>0</v>
      </c>
      <c r="M48" s="7">
        <v>0</v>
      </c>
      <c r="N48" s="10">
        <f>'Calc_70%'!G42+'Calc_70%'!H42</f>
        <v>0</v>
      </c>
      <c r="O48" s="7">
        <v>0</v>
      </c>
      <c r="P48" s="7">
        <v>0</v>
      </c>
      <c r="Q48" s="7">
        <v>0</v>
      </c>
      <c r="R48" s="1"/>
      <c r="S48" s="1"/>
      <c r="T48" s="1"/>
      <c r="U48" s="1"/>
    </row>
    <row r="49" spans="1:21" x14ac:dyDescent="0.25">
      <c r="A49" s="1"/>
      <c r="B49" s="1"/>
      <c r="C49" s="7">
        <v>34</v>
      </c>
      <c r="D49" s="8">
        <f>IFERROR('Calc_70%'!K43,0)</f>
        <v>45383</v>
      </c>
      <c r="E49" s="9">
        <f t="shared" si="0"/>
        <v>30</v>
      </c>
      <c r="F49" s="10">
        <f t="shared" si="1"/>
        <v>28186.708333333332</v>
      </c>
      <c r="G49" s="10">
        <f>'Calc_70%'!C43</f>
        <v>21250</v>
      </c>
      <c r="H49" s="10">
        <f>'Calc_70%'!D43</f>
        <v>6936.708333333333</v>
      </c>
      <c r="I49" s="7">
        <v>0</v>
      </c>
      <c r="J49" s="7">
        <v>0</v>
      </c>
      <c r="K49" s="7">
        <v>0</v>
      </c>
      <c r="L49" s="7">
        <v>0</v>
      </c>
      <c r="M49" s="7">
        <v>0</v>
      </c>
      <c r="N49" s="10">
        <f>'Calc_70%'!G43+'Calc_70%'!H43</f>
        <v>0</v>
      </c>
      <c r="O49" s="7">
        <v>0</v>
      </c>
      <c r="P49" s="7">
        <v>0</v>
      </c>
      <c r="Q49" s="7">
        <v>0</v>
      </c>
      <c r="R49" s="1"/>
      <c r="S49" s="1"/>
      <c r="T49" s="1"/>
      <c r="U49" s="1"/>
    </row>
    <row r="50" spans="1:21" x14ac:dyDescent="0.25">
      <c r="A50" s="1"/>
      <c r="B50" s="1"/>
      <c r="C50" s="7">
        <v>35</v>
      </c>
      <c r="D50" s="8">
        <f>IFERROR('Calc_70%'!K44,0)</f>
        <v>45413</v>
      </c>
      <c r="E50" s="9">
        <f t="shared" si="0"/>
        <v>31</v>
      </c>
      <c r="F50" s="10">
        <f t="shared" si="1"/>
        <v>27938.96875</v>
      </c>
      <c r="G50" s="10">
        <f>'Calc_70%'!C44</f>
        <v>21250</v>
      </c>
      <c r="H50" s="10">
        <f>'Calc_70%'!D44</f>
        <v>6688.96875</v>
      </c>
      <c r="I50" s="7">
        <v>0</v>
      </c>
      <c r="J50" s="7">
        <v>0</v>
      </c>
      <c r="K50" s="7">
        <v>0</v>
      </c>
      <c r="L50" s="7">
        <v>0</v>
      </c>
      <c r="M50" s="7">
        <v>0</v>
      </c>
      <c r="N50" s="10">
        <f>'Calc_70%'!G44+'Calc_70%'!H44</f>
        <v>0</v>
      </c>
      <c r="O50" s="7">
        <v>0</v>
      </c>
      <c r="P50" s="7">
        <v>0</v>
      </c>
      <c r="Q50" s="7">
        <v>0</v>
      </c>
      <c r="R50" s="1"/>
      <c r="S50" s="1"/>
      <c r="T50" s="1"/>
      <c r="U50" s="1"/>
    </row>
    <row r="51" spans="1:21" x14ac:dyDescent="0.25">
      <c r="A51" s="1"/>
      <c r="B51" s="1"/>
      <c r="C51" s="7">
        <v>36</v>
      </c>
      <c r="D51" s="8">
        <f>IFERROR('Calc_70%'!K45,0)</f>
        <v>45444</v>
      </c>
      <c r="E51" s="9">
        <f t="shared" si="0"/>
        <v>30</v>
      </c>
      <c r="F51" s="10">
        <f t="shared" si="1"/>
        <v>27691.229166666668</v>
      </c>
      <c r="G51" s="10">
        <f>'Calc_70%'!C45</f>
        <v>21250</v>
      </c>
      <c r="H51" s="10">
        <f>'Calc_70%'!D45</f>
        <v>6441.229166666667</v>
      </c>
      <c r="I51" s="7">
        <v>0</v>
      </c>
      <c r="J51" s="7">
        <v>0</v>
      </c>
      <c r="K51" s="7">
        <v>0</v>
      </c>
      <c r="L51" s="7">
        <v>0</v>
      </c>
      <c r="M51" s="7">
        <v>0</v>
      </c>
      <c r="N51" s="10">
        <f>'Calc_70%'!G45+'Calc_70%'!H45</f>
        <v>0</v>
      </c>
      <c r="O51" s="7">
        <v>0</v>
      </c>
      <c r="P51" s="7">
        <v>0</v>
      </c>
      <c r="Q51" s="7">
        <v>0</v>
      </c>
      <c r="R51" s="1"/>
      <c r="S51" s="1"/>
      <c r="T51" s="1"/>
      <c r="U51" s="1"/>
    </row>
    <row r="52" spans="1:21" x14ac:dyDescent="0.25">
      <c r="A52" s="1"/>
      <c r="B52" s="1"/>
      <c r="C52" s="7">
        <v>37</v>
      </c>
      <c r="D52" s="8">
        <f>IFERROR('Calc_70%'!K46,0)</f>
        <v>45474</v>
      </c>
      <c r="E52" s="9">
        <f t="shared" si="0"/>
        <v>31</v>
      </c>
      <c r="F52" s="10">
        <f t="shared" si="1"/>
        <v>30893.489583333332</v>
      </c>
      <c r="G52" s="10">
        <f>'Calc_70%'!C46</f>
        <v>21250</v>
      </c>
      <c r="H52" s="10">
        <f>'Calc_70%'!D46</f>
        <v>6193.489583333333</v>
      </c>
      <c r="I52" s="7">
        <v>0</v>
      </c>
      <c r="J52" s="7">
        <v>0</v>
      </c>
      <c r="K52" s="7">
        <v>0</v>
      </c>
      <c r="L52" s="7">
        <v>0</v>
      </c>
      <c r="M52" s="7">
        <v>0</v>
      </c>
      <c r="N52" s="10">
        <f>'Calc_70%'!G46+'Calc_70%'!H46</f>
        <v>3450</v>
      </c>
      <c r="O52" s="7">
        <v>0</v>
      </c>
      <c r="P52" s="7">
        <v>0</v>
      </c>
      <c r="Q52" s="7">
        <v>0</v>
      </c>
      <c r="R52" s="1"/>
      <c r="S52" s="1"/>
      <c r="T52" s="1"/>
      <c r="U52" s="1"/>
    </row>
    <row r="53" spans="1:21" x14ac:dyDescent="0.25">
      <c r="A53" s="1"/>
      <c r="B53" s="1"/>
      <c r="C53" s="7">
        <v>38</v>
      </c>
      <c r="D53" s="8">
        <f>IFERROR('Calc_70%'!K47,0)</f>
        <v>45505</v>
      </c>
      <c r="E53" s="9">
        <f t="shared" si="0"/>
        <v>31</v>
      </c>
      <c r="F53" s="10">
        <f t="shared" si="1"/>
        <v>27195.75</v>
      </c>
      <c r="G53" s="10">
        <f>'Calc_70%'!C47</f>
        <v>21250</v>
      </c>
      <c r="H53" s="10">
        <f>'Calc_70%'!D47</f>
        <v>5945.75</v>
      </c>
      <c r="I53" s="7">
        <v>0</v>
      </c>
      <c r="J53" s="7">
        <v>0</v>
      </c>
      <c r="K53" s="7">
        <v>0</v>
      </c>
      <c r="L53" s="7">
        <v>0</v>
      </c>
      <c r="M53" s="7">
        <v>0</v>
      </c>
      <c r="N53" s="10">
        <f>'Calc_70%'!G47+'Calc_70%'!H47</f>
        <v>0</v>
      </c>
      <c r="O53" s="7">
        <v>0</v>
      </c>
      <c r="P53" s="7">
        <v>0</v>
      </c>
      <c r="Q53" s="7">
        <v>0</v>
      </c>
      <c r="R53" s="1"/>
      <c r="S53" s="1"/>
      <c r="T53" s="1"/>
      <c r="U53" s="1"/>
    </row>
    <row r="54" spans="1:21" x14ac:dyDescent="0.25">
      <c r="A54" s="1"/>
      <c r="B54" s="1"/>
      <c r="C54" s="7">
        <v>39</v>
      </c>
      <c r="D54" s="8">
        <f>IFERROR('Calc_70%'!K48,0)</f>
        <v>45536</v>
      </c>
      <c r="E54" s="9">
        <f t="shared" si="0"/>
        <v>30</v>
      </c>
      <c r="F54" s="10">
        <f t="shared" si="1"/>
        <v>26948.010416666668</v>
      </c>
      <c r="G54" s="10">
        <f>'Calc_70%'!C48</f>
        <v>21250</v>
      </c>
      <c r="H54" s="10">
        <f>'Calc_70%'!D48</f>
        <v>5698.010416666667</v>
      </c>
      <c r="I54" s="7">
        <v>0</v>
      </c>
      <c r="J54" s="7">
        <v>0</v>
      </c>
      <c r="K54" s="7">
        <v>0</v>
      </c>
      <c r="L54" s="7">
        <v>0</v>
      </c>
      <c r="M54" s="7">
        <v>0</v>
      </c>
      <c r="N54" s="10">
        <f>'Calc_70%'!G48+'Calc_70%'!H48</f>
        <v>0</v>
      </c>
      <c r="O54" s="7">
        <v>0</v>
      </c>
      <c r="P54" s="7">
        <v>0</v>
      </c>
      <c r="Q54" s="7">
        <v>0</v>
      </c>
      <c r="R54" s="1"/>
      <c r="S54" s="1"/>
      <c r="T54" s="1"/>
      <c r="U54" s="1"/>
    </row>
    <row r="55" spans="1:21" x14ac:dyDescent="0.25">
      <c r="A55" s="1"/>
      <c r="B55" s="1"/>
      <c r="C55" s="7">
        <v>40</v>
      </c>
      <c r="D55" s="8">
        <f>IFERROR('Calc_70%'!K49,0)</f>
        <v>45566</v>
      </c>
      <c r="E55" s="9">
        <f t="shared" si="0"/>
        <v>31</v>
      </c>
      <c r="F55" s="10">
        <f t="shared" si="1"/>
        <v>26700.270833333332</v>
      </c>
      <c r="G55" s="10">
        <f>'Calc_70%'!C49</f>
        <v>21250</v>
      </c>
      <c r="H55" s="10">
        <f>'Calc_70%'!D49</f>
        <v>5450.270833333333</v>
      </c>
      <c r="I55" s="7">
        <v>0</v>
      </c>
      <c r="J55" s="7">
        <v>0</v>
      </c>
      <c r="K55" s="7">
        <v>0</v>
      </c>
      <c r="L55" s="7">
        <v>0</v>
      </c>
      <c r="M55" s="7">
        <v>0</v>
      </c>
      <c r="N55" s="10">
        <f>'Calc_70%'!G49+'Calc_70%'!H49</f>
        <v>0</v>
      </c>
      <c r="O55" s="7">
        <v>0</v>
      </c>
      <c r="P55" s="7">
        <v>0</v>
      </c>
      <c r="Q55" s="7">
        <v>0</v>
      </c>
      <c r="R55" s="1"/>
      <c r="S55" s="1"/>
      <c r="T55" s="1"/>
      <c r="U55" s="1"/>
    </row>
    <row r="56" spans="1:21" x14ac:dyDescent="0.25">
      <c r="A56" s="1"/>
      <c r="B56" s="1"/>
      <c r="C56" s="7">
        <v>41</v>
      </c>
      <c r="D56" s="8">
        <f>IFERROR('Calc_70%'!K50,0)</f>
        <v>45597</v>
      </c>
      <c r="E56" s="9">
        <f t="shared" si="0"/>
        <v>30</v>
      </c>
      <c r="F56" s="10">
        <f t="shared" si="1"/>
        <v>26452.53125</v>
      </c>
      <c r="G56" s="10">
        <f>'Calc_70%'!C50</f>
        <v>21250</v>
      </c>
      <c r="H56" s="10">
        <f>'Calc_70%'!D50</f>
        <v>5202.53125</v>
      </c>
      <c r="I56" s="7">
        <v>0</v>
      </c>
      <c r="J56" s="7">
        <v>0</v>
      </c>
      <c r="K56" s="7">
        <v>0</v>
      </c>
      <c r="L56" s="7">
        <v>0</v>
      </c>
      <c r="M56" s="7">
        <v>0</v>
      </c>
      <c r="N56" s="10">
        <f>'Calc_70%'!G50+'Calc_70%'!H50</f>
        <v>0</v>
      </c>
      <c r="O56" s="7">
        <v>0</v>
      </c>
      <c r="P56" s="7">
        <v>0</v>
      </c>
      <c r="Q56" s="7">
        <v>0</v>
      </c>
      <c r="R56" s="1"/>
      <c r="S56" s="1"/>
      <c r="T56" s="1"/>
      <c r="U56" s="1"/>
    </row>
    <row r="57" spans="1:21" x14ac:dyDescent="0.25">
      <c r="A57" s="1"/>
      <c r="B57" s="1"/>
      <c r="C57" s="7">
        <v>42</v>
      </c>
      <c r="D57" s="8">
        <f>IFERROR('Calc_70%'!K51,0)</f>
        <v>45627</v>
      </c>
      <c r="E57" s="9">
        <f t="shared" si="0"/>
        <v>31</v>
      </c>
      <c r="F57" s="10">
        <f t="shared" si="1"/>
        <v>26204.791666666668</v>
      </c>
      <c r="G57" s="10">
        <f>'Calc_70%'!C51</f>
        <v>21250</v>
      </c>
      <c r="H57" s="10">
        <f>'Calc_70%'!D51</f>
        <v>4954.791666666667</v>
      </c>
      <c r="I57" s="7">
        <v>0</v>
      </c>
      <c r="J57" s="7">
        <v>0</v>
      </c>
      <c r="K57" s="7">
        <v>0</v>
      </c>
      <c r="L57" s="7">
        <v>0</v>
      </c>
      <c r="M57" s="7">
        <v>0</v>
      </c>
      <c r="N57" s="10">
        <f>'Calc_70%'!G51+'Calc_70%'!H51</f>
        <v>0</v>
      </c>
      <c r="O57" s="7">
        <v>0</v>
      </c>
      <c r="P57" s="7">
        <v>0</v>
      </c>
      <c r="Q57" s="7">
        <v>0</v>
      </c>
      <c r="R57" s="1"/>
      <c r="S57" s="1"/>
      <c r="T57" s="1"/>
      <c r="U57" s="1"/>
    </row>
    <row r="58" spans="1:21" x14ac:dyDescent="0.25">
      <c r="A58" s="1"/>
      <c r="B58" s="1"/>
      <c r="C58" s="7">
        <v>43</v>
      </c>
      <c r="D58" s="8">
        <f>IFERROR('Calc_70%'!K52,0)</f>
        <v>45658</v>
      </c>
      <c r="E58" s="9">
        <f t="shared" si="0"/>
        <v>31</v>
      </c>
      <c r="F58" s="10">
        <f t="shared" si="1"/>
        <v>25957.052083333332</v>
      </c>
      <c r="G58" s="10">
        <f>'Calc_70%'!C52</f>
        <v>21250</v>
      </c>
      <c r="H58" s="10">
        <f>'Calc_70%'!D52</f>
        <v>4707.052083333333</v>
      </c>
      <c r="I58" s="7">
        <v>0</v>
      </c>
      <c r="J58" s="7">
        <v>0</v>
      </c>
      <c r="K58" s="7">
        <v>0</v>
      </c>
      <c r="L58" s="7">
        <v>0</v>
      </c>
      <c r="M58" s="7">
        <v>0</v>
      </c>
      <c r="N58" s="10">
        <f>'Calc_70%'!G52+'Calc_70%'!H52</f>
        <v>0</v>
      </c>
      <c r="O58" s="7">
        <v>0</v>
      </c>
      <c r="P58" s="7">
        <v>0</v>
      </c>
      <c r="Q58" s="7">
        <v>0</v>
      </c>
      <c r="R58" s="1"/>
      <c r="S58" s="1"/>
      <c r="T58" s="1"/>
      <c r="U58" s="1"/>
    </row>
    <row r="59" spans="1:21" x14ac:dyDescent="0.25">
      <c r="A59" s="1"/>
      <c r="B59" s="1"/>
      <c r="C59" s="7">
        <v>44</v>
      </c>
      <c r="D59" s="8">
        <f>IFERROR('Calc_70%'!K53,0)</f>
        <v>45689</v>
      </c>
      <c r="E59" s="9">
        <f t="shared" si="0"/>
        <v>28</v>
      </c>
      <c r="F59" s="10">
        <f t="shared" si="1"/>
        <v>25709.3125</v>
      </c>
      <c r="G59" s="10">
        <f>'Calc_70%'!C53</f>
        <v>21250</v>
      </c>
      <c r="H59" s="10">
        <f>'Calc_70%'!D53</f>
        <v>4459.3125</v>
      </c>
      <c r="I59" s="7">
        <v>0</v>
      </c>
      <c r="J59" s="7">
        <v>0</v>
      </c>
      <c r="K59" s="7">
        <v>0</v>
      </c>
      <c r="L59" s="7">
        <v>0</v>
      </c>
      <c r="M59" s="7">
        <v>0</v>
      </c>
      <c r="N59" s="10">
        <f>'Calc_70%'!G53+'Calc_70%'!H53</f>
        <v>0</v>
      </c>
      <c r="O59" s="7">
        <v>0</v>
      </c>
      <c r="P59" s="7">
        <v>0</v>
      </c>
      <c r="Q59" s="7">
        <v>0</v>
      </c>
      <c r="R59" s="1"/>
      <c r="S59" s="1"/>
      <c r="T59" s="1"/>
      <c r="U59" s="1"/>
    </row>
    <row r="60" spans="1:21" x14ac:dyDescent="0.25">
      <c r="A60" s="1"/>
      <c r="B60" s="1"/>
      <c r="C60" s="7">
        <v>45</v>
      </c>
      <c r="D60" s="8">
        <f>IFERROR('Calc_70%'!K54,0)</f>
        <v>45717</v>
      </c>
      <c r="E60" s="9">
        <f t="shared" si="0"/>
        <v>31</v>
      </c>
      <c r="F60" s="10">
        <f t="shared" si="1"/>
        <v>25461.572916666668</v>
      </c>
      <c r="G60" s="10">
        <f>'Calc_70%'!C54</f>
        <v>21250</v>
      </c>
      <c r="H60" s="10">
        <f>'Calc_70%'!D54</f>
        <v>4211.572916666667</v>
      </c>
      <c r="I60" s="7">
        <v>0</v>
      </c>
      <c r="J60" s="7">
        <v>0</v>
      </c>
      <c r="K60" s="7">
        <v>0</v>
      </c>
      <c r="L60" s="7">
        <v>0</v>
      </c>
      <c r="M60" s="7">
        <v>0</v>
      </c>
      <c r="N60" s="10">
        <f>'Calc_70%'!G54+'Calc_70%'!H54</f>
        <v>0</v>
      </c>
      <c r="O60" s="7">
        <v>0</v>
      </c>
      <c r="P60" s="7">
        <v>0</v>
      </c>
      <c r="Q60" s="7">
        <v>0</v>
      </c>
      <c r="R60" s="1"/>
      <c r="S60" s="1"/>
      <c r="T60" s="1"/>
      <c r="U60" s="1"/>
    </row>
    <row r="61" spans="1:21" x14ac:dyDescent="0.25">
      <c r="A61" s="1"/>
      <c r="B61" s="1"/>
      <c r="C61" s="7">
        <v>46</v>
      </c>
      <c r="D61" s="8">
        <f>IFERROR('Calc_70%'!K55,0)</f>
        <v>45748</v>
      </c>
      <c r="E61" s="9">
        <f t="shared" si="0"/>
        <v>30</v>
      </c>
      <c r="F61" s="10">
        <f t="shared" si="1"/>
        <v>25213.833333333332</v>
      </c>
      <c r="G61" s="10">
        <f>'Calc_70%'!C55</f>
        <v>21250</v>
      </c>
      <c r="H61" s="10">
        <f>'Calc_70%'!D55</f>
        <v>3963.8333333333335</v>
      </c>
      <c r="I61" s="7">
        <v>0</v>
      </c>
      <c r="J61" s="7">
        <v>0</v>
      </c>
      <c r="K61" s="7">
        <v>0</v>
      </c>
      <c r="L61" s="7">
        <v>0</v>
      </c>
      <c r="M61" s="7">
        <v>0</v>
      </c>
      <c r="N61" s="10">
        <f>'Calc_70%'!G55+'Calc_70%'!H55</f>
        <v>0</v>
      </c>
      <c r="O61" s="7">
        <v>0</v>
      </c>
      <c r="P61" s="7">
        <v>0</v>
      </c>
      <c r="Q61" s="7">
        <v>0</v>
      </c>
      <c r="R61" s="1"/>
      <c r="S61" s="1"/>
      <c r="T61" s="1"/>
      <c r="U61" s="1"/>
    </row>
    <row r="62" spans="1:21" x14ac:dyDescent="0.25">
      <c r="A62" s="1"/>
      <c r="B62" s="1"/>
      <c r="C62" s="7">
        <v>47</v>
      </c>
      <c r="D62" s="8">
        <f>IFERROR('Calc_70%'!K56,0)</f>
        <v>45778</v>
      </c>
      <c r="E62" s="9">
        <f t="shared" si="0"/>
        <v>31</v>
      </c>
      <c r="F62" s="10">
        <f t="shared" si="1"/>
        <v>24966.09375</v>
      </c>
      <c r="G62" s="10">
        <f>'Calc_70%'!C56</f>
        <v>21250</v>
      </c>
      <c r="H62" s="10">
        <f>'Calc_70%'!D56</f>
        <v>3716.09375</v>
      </c>
      <c r="I62" s="7">
        <v>0</v>
      </c>
      <c r="J62" s="7">
        <v>0</v>
      </c>
      <c r="K62" s="7">
        <v>0</v>
      </c>
      <c r="L62" s="7">
        <v>0</v>
      </c>
      <c r="M62" s="7">
        <v>0</v>
      </c>
      <c r="N62" s="10">
        <f>'Calc_70%'!G56+'Calc_70%'!H56</f>
        <v>0</v>
      </c>
      <c r="O62" s="7">
        <v>0</v>
      </c>
      <c r="P62" s="7">
        <v>0</v>
      </c>
      <c r="Q62" s="7">
        <v>0</v>
      </c>
      <c r="R62" s="1"/>
      <c r="S62" s="1"/>
      <c r="T62" s="1"/>
      <c r="U62" s="1"/>
    </row>
    <row r="63" spans="1:21" x14ac:dyDescent="0.25">
      <c r="A63" s="1"/>
      <c r="B63" s="1"/>
      <c r="C63" s="7">
        <v>48</v>
      </c>
      <c r="D63" s="8">
        <f>IFERROR('Calc_70%'!K57,0)</f>
        <v>45809</v>
      </c>
      <c r="E63" s="9">
        <f t="shared" si="0"/>
        <v>30</v>
      </c>
      <c r="F63" s="10">
        <f t="shared" si="1"/>
        <v>24718.354166666668</v>
      </c>
      <c r="G63" s="10">
        <f>'Calc_70%'!C57</f>
        <v>21250</v>
      </c>
      <c r="H63" s="10">
        <f>'Calc_70%'!D57</f>
        <v>3468.3541666666665</v>
      </c>
      <c r="I63" s="7">
        <v>0</v>
      </c>
      <c r="J63" s="7">
        <v>0</v>
      </c>
      <c r="K63" s="7">
        <v>0</v>
      </c>
      <c r="L63" s="7">
        <v>0</v>
      </c>
      <c r="M63" s="7">
        <v>0</v>
      </c>
      <c r="N63" s="10">
        <f>'Calc_70%'!G57+'Calc_70%'!H57</f>
        <v>0</v>
      </c>
      <c r="O63" s="7">
        <v>0</v>
      </c>
      <c r="P63" s="7">
        <v>0</v>
      </c>
      <c r="Q63" s="7">
        <v>0</v>
      </c>
      <c r="R63" s="1"/>
      <c r="S63" s="1"/>
      <c r="T63" s="1"/>
      <c r="U63" s="1"/>
    </row>
    <row r="64" spans="1:21" x14ac:dyDescent="0.25">
      <c r="A64" s="1"/>
      <c r="B64" s="1"/>
      <c r="C64" s="7">
        <v>49</v>
      </c>
      <c r="D64" s="8">
        <f>IFERROR('Calc_70%'!K58,0)</f>
        <v>45839</v>
      </c>
      <c r="E64" s="9">
        <f t="shared" si="0"/>
        <v>31</v>
      </c>
      <c r="F64" s="10">
        <f t="shared" si="1"/>
        <v>26645.614583333332</v>
      </c>
      <c r="G64" s="10">
        <f>'Calc_70%'!C58</f>
        <v>21250</v>
      </c>
      <c r="H64" s="10">
        <f>'Calc_70%'!D58</f>
        <v>3220.6145833333335</v>
      </c>
      <c r="I64" s="7">
        <v>0</v>
      </c>
      <c r="J64" s="7">
        <v>0</v>
      </c>
      <c r="K64" s="7">
        <v>0</v>
      </c>
      <c r="L64" s="7">
        <v>0</v>
      </c>
      <c r="M64" s="7">
        <v>0</v>
      </c>
      <c r="N64" s="10">
        <f>'Calc_70%'!G58+'Calc_70%'!H58</f>
        <v>2175</v>
      </c>
      <c r="O64" s="7">
        <v>0</v>
      </c>
      <c r="P64" s="7">
        <v>0</v>
      </c>
      <c r="Q64" s="7">
        <v>0</v>
      </c>
      <c r="R64" s="1"/>
      <c r="S64" s="1"/>
      <c r="T64" s="1"/>
      <c r="U64" s="1"/>
    </row>
    <row r="65" spans="1:21" x14ac:dyDescent="0.25">
      <c r="A65" s="1"/>
      <c r="B65" s="1"/>
      <c r="C65" s="7">
        <v>50</v>
      </c>
      <c r="D65" s="8">
        <f>IFERROR('Calc_70%'!K59,0)</f>
        <v>45870</v>
      </c>
      <c r="E65" s="9">
        <f t="shared" si="0"/>
        <v>31</v>
      </c>
      <c r="F65" s="10">
        <f t="shared" si="1"/>
        <v>24222.875</v>
      </c>
      <c r="G65" s="10">
        <f>'Calc_70%'!C59</f>
        <v>21250</v>
      </c>
      <c r="H65" s="10">
        <f>'Calc_70%'!D59</f>
        <v>2972.875</v>
      </c>
      <c r="I65" s="7">
        <v>0</v>
      </c>
      <c r="J65" s="7">
        <v>0</v>
      </c>
      <c r="K65" s="7">
        <v>0</v>
      </c>
      <c r="L65" s="7">
        <v>0</v>
      </c>
      <c r="M65" s="7">
        <v>0</v>
      </c>
      <c r="N65" s="10">
        <f>'Calc_70%'!G59+'Calc_70%'!H59</f>
        <v>0</v>
      </c>
      <c r="O65" s="7">
        <v>0</v>
      </c>
      <c r="P65" s="7">
        <v>0</v>
      </c>
      <c r="Q65" s="7">
        <v>0</v>
      </c>
      <c r="R65" s="1"/>
      <c r="S65" s="1"/>
      <c r="T65" s="1"/>
      <c r="U65" s="1"/>
    </row>
    <row r="66" spans="1:21" x14ac:dyDescent="0.25">
      <c r="A66" s="1"/>
      <c r="B66" s="1"/>
      <c r="C66" s="7">
        <v>51</v>
      </c>
      <c r="D66" s="8">
        <f>IFERROR('Calc_70%'!K60,0)</f>
        <v>45901</v>
      </c>
      <c r="E66" s="9">
        <f t="shared" si="0"/>
        <v>30</v>
      </c>
      <c r="F66" s="10">
        <f t="shared" si="1"/>
        <v>23975.135416666668</v>
      </c>
      <c r="G66" s="10">
        <f>'Calc_70%'!C60</f>
        <v>21250</v>
      </c>
      <c r="H66" s="10">
        <f>'Calc_70%'!D60</f>
        <v>2725.1354166666665</v>
      </c>
      <c r="I66" s="7">
        <v>0</v>
      </c>
      <c r="J66" s="7">
        <v>0</v>
      </c>
      <c r="K66" s="7">
        <v>0</v>
      </c>
      <c r="L66" s="7">
        <v>0</v>
      </c>
      <c r="M66" s="7">
        <v>0</v>
      </c>
      <c r="N66" s="10">
        <f>'Calc_70%'!G60+'Calc_70%'!H60</f>
        <v>0</v>
      </c>
      <c r="O66" s="7">
        <v>0</v>
      </c>
      <c r="P66" s="7">
        <v>0</v>
      </c>
      <c r="Q66" s="7">
        <v>0</v>
      </c>
      <c r="R66" s="1"/>
      <c r="S66" s="1"/>
      <c r="T66" s="1"/>
      <c r="U66" s="1"/>
    </row>
    <row r="67" spans="1:21" x14ac:dyDescent="0.25">
      <c r="A67" s="1"/>
      <c r="B67" s="1"/>
      <c r="C67" s="7">
        <v>52</v>
      </c>
      <c r="D67" s="8">
        <f>IFERROR('Calc_70%'!K61,0)</f>
        <v>45931</v>
      </c>
      <c r="E67" s="9">
        <f t="shared" si="0"/>
        <v>31</v>
      </c>
      <c r="F67" s="10">
        <f t="shared" si="1"/>
        <v>23727.395833333332</v>
      </c>
      <c r="G67" s="10">
        <f>'Calc_70%'!C61</f>
        <v>21250</v>
      </c>
      <c r="H67" s="10">
        <f>'Calc_70%'!D61</f>
        <v>2477.3958333333335</v>
      </c>
      <c r="I67" s="7">
        <v>0</v>
      </c>
      <c r="J67" s="7">
        <v>0</v>
      </c>
      <c r="K67" s="7">
        <v>0</v>
      </c>
      <c r="L67" s="7">
        <v>0</v>
      </c>
      <c r="M67" s="7">
        <v>0</v>
      </c>
      <c r="N67" s="10">
        <f>'Calc_70%'!G61+'Calc_70%'!H61</f>
        <v>0</v>
      </c>
      <c r="O67" s="7">
        <v>0</v>
      </c>
      <c r="P67" s="7">
        <v>0</v>
      </c>
      <c r="Q67" s="7">
        <v>0</v>
      </c>
      <c r="R67" s="1"/>
      <c r="S67" s="1"/>
      <c r="T67" s="1"/>
      <c r="U67" s="1"/>
    </row>
    <row r="68" spans="1:21" x14ac:dyDescent="0.25">
      <c r="A68" s="1"/>
      <c r="B68" s="1"/>
      <c r="C68" s="7">
        <v>53</v>
      </c>
      <c r="D68" s="8">
        <f>IFERROR('Calc_70%'!K62,0)</f>
        <v>45962</v>
      </c>
      <c r="E68" s="9">
        <f t="shared" si="0"/>
        <v>30</v>
      </c>
      <c r="F68" s="10">
        <f t="shared" si="1"/>
        <v>23479.65625</v>
      </c>
      <c r="G68" s="10">
        <f>'Calc_70%'!C62</f>
        <v>21250</v>
      </c>
      <c r="H68" s="10">
        <f>'Calc_70%'!D62</f>
        <v>2229.65625</v>
      </c>
      <c r="I68" s="7">
        <v>0</v>
      </c>
      <c r="J68" s="7">
        <v>0</v>
      </c>
      <c r="K68" s="7">
        <v>0</v>
      </c>
      <c r="L68" s="7">
        <v>0</v>
      </c>
      <c r="M68" s="7">
        <v>0</v>
      </c>
      <c r="N68" s="10">
        <f>'Calc_70%'!G62+'Calc_70%'!H62</f>
        <v>0</v>
      </c>
      <c r="O68" s="7">
        <v>0</v>
      </c>
      <c r="P68" s="7">
        <v>0</v>
      </c>
      <c r="Q68" s="7">
        <v>0</v>
      </c>
      <c r="R68" s="1"/>
      <c r="S68" s="1"/>
      <c r="T68" s="1"/>
      <c r="U68" s="1"/>
    </row>
    <row r="69" spans="1:21" x14ac:dyDescent="0.25">
      <c r="A69" s="1"/>
      <c r="B69" s="1"/>
      <c r="C69" s="7">
        <v>54</v>
      </c>
      <c r="D69" s="8">
        <f>IFERROR('Calc_70%'!K63,0)</f>
        <v>45992</v>
      </c>
      <c r="E69" s="9">
        <f t="shared" si="0"/>
        <v>31</v>
      </c>
      <c r="F69" s="10">
        <f t="shared" si="1"/>
        <v>23231.916666666668</v>
      </c>
      <c r="G69" s="10">
        <f>'Calc_70%'!C63</f>
        <v>21250</v>
      </c>
      <c r="H69" s="10">
        <f>'Calc_70%'!D63</f>
        <v>1981.9166666666667</v>
      </c>
      <c r="I69" s="7">
        <v>0</v>
      </c>
      <c r="J69" s="7">
        <v>0</v>
      </c>
      <c r="K69" s="7">
        <v>0</v>
      </c>
      <c r="L69" s="7">
        <v>0</v>
      </c>
      <c r="M69" s="7">
        <v>0</v>
      </c>
      <c r="N69" s="10">
        <f>'Calc_70%'!G63+'Calc_70%'!H63</f>
        <v>0</v>
      </c>
      <c r="O69" s="7">
        <v>0</v>
      </c>
      <c r="P69" s="7">
        <v>0</v>
      </c>
      <c r="Q69" s="7">
        <v>0</v>
      </c>
      <c r="R69" s="1"/>
      <c r="S69" s="1"/>
      <c r="T69" s="1"/>
      <c r="U69" s="1"/>
    </row>
    <row r="70" spans="1:21" x14ac:dyDescent="0.25">
      <c r="A70" s="1"/>
      <c r="B70" s="1"/>
      <c r="C70" s="7">
        <v>55</v>
      </c>
      <c r="D70" s="8">
        <f>IFERROR('Calc_70%'!K64,0)</f>
        <v>46023</v>
      </c>
      <c r="E70" s="9">
        <f t="shared" si="0"/>
        <v>31</v>
      </c>
      <c r="F70" s="10">
        <f t="shared" si="1"/>
        <v>22984.177083333332</v>
      </c>
      <c r="G70" s="10">
        <f>'Calc_70%'!C64</f>
        <v>21250</v>
      </c>
      <c r="H70" s="10">
        <f>'Calc_70%'!D64</f>
        <v>1734.1770833333333</v>
      </c>
      <c r="I70" s="7">
        <v>0</v>
      </c>
      <c r="J70" s="7">
        <v>0</v>
      </c>
      <c r="K70" s="7">
        <v>0</v>
      </c>
      <c r="L70" s="7">
        <v>0</v>
      </c>
      <c r="M70" s="7">
        <v>0</v>
      </c>
      <c r="N70" s="10">
        <f>'Calc_70%'!G64+'Calc_70%'!H64</f>
        <v>0</v>
      </c>
      <c r="O70" s="7">
        <v>0</v>
      </c>
      <c r="P70" s="7">
        <v>0</v>
      </c>
      <c r="Q70" s="7">
        <v>0</v>
      </c>
      <c r="R70" s="1"/>
      <c r="S70" s="1"/>
      <c r="T70" s="1"/>
      <c r="U70" s="1"/>
    </row>
    <row r="71" spans="1:21" x14ac:dyDescent="0.25">
      <c r="A71" s="1"/>
      <c r="B71" s="1"/>
      <c r="C71" s="7">
        <v>56</v>
      </c>
      <c r="D71" s="8">
        <f>IFERROR('Calc_70%'!K65,0)</f>
        <v>46054</v>
      </c>
      <c r="E71" s="9">
        <f t="shared" si="0"/>
        <v>28</v>
      </c>
      <c r="F71" s="10">
        <f t="shared" si="1"/>
        <v>22736.4375</v>
      </c>
      <c r="G71" s="10">
        <f>'Calc_70%'!C65</f>
        <v>21250</v>
      </c>
      <c r="H71" s="10">
        <f>'Calc_70%'!D65</f>
        <v>1486.4375</v>
      </c>
      <c r="I71" s="7">
        <v>0</v>
      </c>
      <c r="J71" s="7">
        <v>0</v>
      </c>
      <c r="K71" s="7">
        <v>0</v>
      </c>
      <c r="L71" s="7">
        <v>0</v>
      </c>
      <c r="M71" s="7">
        <v>0</v>
      </c>
      <c r="N71" s="10">
        <f>'Calc_70%'!G65+'Calc_70%'!H65</f>
        <v>0</v>
      </c>
      <c r="O71" s="7">
        <v>0</v>
      </c>
      <c r="P71" s="7">
        <v>0</v>
      </c>
      <c r="Q71" s="7">
        <v>0</v>
      </c>
      <c r="R71" s="1"/>
      <c r="S71" s="1"/>
      <c r="T71" s="1"/>
      <c r="U71" s="1"/>
    </row>
    <row r="72" spans="1:21" x14ac:dyDescent="0.25">
      <c r="A72" s="1"/>
      <c r="B72" s="1"/>
      <c r="C72" s="7">
        <v>57</v>
      </c>
      <c r="D72" s="8">
        <f>IFERROR('Calc_70%'!K66,0)</f>
        <v>46082</v>
      </c>
      <c r="E72" s="9">
        <f t="shared" si="0"/>
        <v>31</v>
      </c>
      <c r="F72" s="10">
        <f t="shared" si="1"/>
        <v>22488.697916666668</v>
      </c>
      <c r="G72" s="10">
        <f>'Calc_70%'!C66</f>
        <v>21250</v>
      </c>
      <c r="H72" s="10">
        <f>'Calc_70%'!D66</f>
        <v>1238.6979166666667</v>
      </c>
      <c r="I72" s="7">
        <v>0</v>
      </c>
      <c r="J72" s="7">
        <v>0</v>
      </c>
      <c r="K72" s="7">
        <v>0</v>
      </c>
      <c r="L72" s="7">
        <v>0</v>
      </c>
      <c r="M72" s="7">
        <v>0</v>
      </c>
      <c r="N72" s="10">
        <f>'Calc_70%'!G66+'Calc_70%'!H66</f>
        <v>0</v>
      </c>
      <c r="O72" s="7">
        <v>0</v>
      </c>
      <c r="P72" s="7">
        <v>0</v>
      </c>
      <c r="Q72" s="7">
        <v>0</v>
      </c>
      <c r="R72" s="1"/>
      <c r="S72" s="1"/>
      <c r="T72" s="1"/>
      <c r="U72" s="1"/>
    </row>
    <row r="73" spans="1:21" x14ac:dyDescent="0.25">
      <c r="A73" s="1"/>
      <c r="B73" s="1"/>
      <c r="C73" s="7">
        <v>58</v>
      </c>
      <c r="D73" s="8">
        <f>IFERROR('Calc_70%'!K67,0)</f>
        <v>46113</v>
      </c>
      <c r="E73" s="9">
        <f t="shared" si="0"/>
        <v>30</v>
      </c>
      <c r="F73" s="10">
        <f t="shared" si="1"/>
        <v>22240.958333333332</v>
      </c>
      <c r="G73" s="10">
        <f>'Calc_70%'!C67</f>
        <v>21250</v>
      </c>
      <c r="H73" s="10">
        <f>'Calc_70%'!D67</f>
        <v>990.95833333333337</v>
      </c>
      <c r="I73" s="7">
        <v>0</v>
      </c>
      <c r="J73" s="7">
        <v>0</v>
      </c>
      <c r="K73" s="7">
        <v>0</v>
      </c>
      <c r="L73" s="7">
        <v>0</v>
      </c>
      <c r="M73" s="7">
        <v>0</v>
      </c>
      <c r="N73" s="10">
        <f>'Calc_70%'!G67+'Calc_70%'!H67</f>
        <v>0</v>
      </c>
      <c r="O73" s="7">
        <v>0</v>
      </c>
      <c r="P73" s="7">
        <v>0</v>
      </c>
      <c r="Q73" s="7">
        <v>0</v>
      </c>
      <c r="R73" s="1"/>
      <c r="S73" s="1"/>
      <c r="T73" s="1"/>
      <c r="U73" s="1"/>
    </row>
    <row r="74" spans="1:21" x14ac:dyDescent="0.25">
      <c r="A74" s="1"/>
      <c r="B74" s="1"/>
      <c r="C74" s="7">
        <v>59</v>
      </c>
      <c r="D74" s="8">
        <f>IFERROR('Calc_70%'!K68,0)</f>
        <v>46143</v>
      </c>
      <c r="E74" s="9">
        <f t="shared" si="0"/>
        <v>31</v>
      </c>
      <c r="F74" s="10">
        <f t="shared" si="1"/>
        <v>21993.21875</v>
      </c>
      <c r="G74" s="10">
        <f>'Calc_70%'!C68</f>
        <v>21250</v>
      </c>
      <c r="H74" s="10">
        <f>'Calc_70%'!D68</f>
        <v>743.21875</v>
      </c>
      <c r="I74" s="7">
        <v>0</v>
      </c>
      <c r="J74" s="7">
        <v>0</v>
      </c>
      <c r="K74" s="7">
        <v>0</v>
      </c>
      <c r="L74" s="7">
        <v>0</v>
      </c>
      <c r="M74" s="7">
        <v>0</v>
      </c>
      <c r="N74" s="10">
        <f>'Calc_70%'!G68+'Calc_70%'!H68</f>
        <v>0</v>
      </c>
      <c r="O74" s="7">
        <v>0</v>
      </c>
      <c r="P74" s="7">
        <v>0</v>
      </c>
      <c r="Q74" s="7">
        <v>0</v>
      </c>
      <c r="R74" s="1"/>
      <c r="S74" s="1"/>
      <c r="T74" s="1"/>
      <c r="U74" s="1"/>
    </row>
    <row r="75" spans="1:21" x14ac:dyDescent="0.25">
      <c r="A75" s="1"/>
      <c r="B75" s="1"/>
      <c r="C75" s="7">
        <v>60</v>
      </c>
      <c r="D75" s="8">
        <f>IFERROR('Calc_70%'!K69,0)</f>
        <v>46174</v>
      </c>
      <c r="E75" s="9">
        <f t="shared" si="0"/>
        <v>30</v>
      </c>
      <c r="F75" s="10">
        <f t="shared" si="1"/>
        <v>21745.479166666668</v>
      </c>
      <c r="G75" s="10">
        <f>'Calc_70%'!C69</f>
        <v>21250</v>
      </c>
      <c r="H75" s="10">
        <f>'Calc_70%'!D69</f>
        <v>495.47916666666669</v>
      </c>
      <c r="I75" s="7">
        <v>0</v>
      </c>
      <c r="J75" s="7">
        <v>0</v>
      </c>
      <c r="K75" s="7">
        <v>0</v>
      </c>
      <c r="L75" s="7">
        <v>0</v>
      </c>
      <c r="M75" s="7">
        <v>0</v>
      </c>
      <c r="N75" s="10">
        <f>'Calc_70%'!G69+'Calc_70%'!H69</f>
        <v>0</v>
      </c>
      <c r="O75" s="7">
        <v>0</v>
      </c>
      <c r="P75" s="7">
        <v>0</v>
      </c>
      <c r="Q75" s="7">
        <v>0</v>
      </c>
      <c r="R75" s="1"/>
      <c r="S75" s="1"/>
      <c r="T75" s="1"/>
      <c r="U75" s="1"/>
    </row>
    <row r="76" spans="1:21" x14ac:dyDescent="0.25">
      <c r="A76" s="1"/>
      <c r="B76" s="1"/>
      <c r="C76" s="7">
        <v>61</v>
      </c>
      <c r="D76" s="8">
        <f>IFERROR('Calc_70%'!K70,0)</f>
        <v>46204</v>
      </c>
      <c r="E76" s="9">
        <f t="shared" si="0"/>
        <v>31</v>
      </c>
      <c r="F76" s="10">
        <f t="shared" si="1"/>
        <v>21497.739583333332</v>
      </c>
      <c r="G76" s="10">
        <f>'Calc_70%'!C70</f>
        <v>21250</v>
      </c>
      <c r="H76" s="10">
        <f>'Calc_70%'!D70</f>
        <v>247.73958333333334</v>
      </c>
      <c r="I76" s="7">
        <v>0</v>
      </c>
      <c r="J76" s="7">
        <v>0</v>
      </c>
      <c r="K76" s="7">
        <v>0</v>
      </c>
      <c r="L76" s="7">
        <v>0</v>
      </c>
      <c r="M76" s="7">
        <v>0</v>
      </c>
      <c r="N76" s="10">
        <f>'Calc_70%'!G70+'Calc_70%'!H70</f>
        <v>0</v>
      </c>
      <c r="O76" s="7">
        <v>0</v>
      </c>
      <c r="P76" s="7">
        <v>0</v>
      </c>
      <c r="Q76" s="7">
        <v>0</v>
      </c>
      <c r="R76" s="1"/>
      <c r="S76" s="1"/>
      <c r="T76" s="1"/>
      <c r="U76" s="1"/>
    </row>
    <row r="77" spans="1:21" x14ac:dyDescent="0.25">
      <c r="A77" s="1"/>
      <c r="B77" s="1"/>
      <c r="C77" s="7">
        <v>62</v>
      </c>
      <c r="D77" s="8">
        <f>IFERROR('Calc_70%'!K71,0)</f>
        <v>46235</v>
      </c>
      <c r="E77" s="9">
        <f t="shared" si="0"/>
        <v>31</v>
      </c>
      <c r="F77" s="10">
        <f t="shared" si="1"/>
        <v>0</v>
      </c>
      <c r="G77" s="10">
        <f>'Calc_70%'!C71</f>
        <v>0</v>
      </c>
      <c r="H77" s="10">
        <f>'Calc_70%'!D71</f>
        <v>0</v>
      </c>
      <c r="I77" s="7">
        <v>0</v>
      </c>
      <c r="J77" s="7">
        <v>0</v>
      </c>
      <c r="K77" s="7">
        <v>0</v>
      </c>
      <c r="L77" s="7">
        <v>0</v>
      </c>
      <c r="M77" s="7">
        <v>0</v>
      </c>
      <c r="N77" s="10">
        <f>'Calc_70%'!G71+'Calc_70%'!H71</f>
        <v>0</v>
      </c>
      <c r="O77" s="7">
        <v>0</v>
      </c>
      <c r="P77" s="7">
        <v>0</v>
      </c>
      <c r="Q77" s="7">
        <v>0</v>
      </c>
      <c r="R77" s="1"/>
      <c r="S77" s="1"/>
      <c r="T77" s="1"/>
      <c r="U77" s="1"/>
    </row>
    <row r="78" spans="1:21" x14ac:dyDescent="0.25">
      <c r="A78" s="1"/>
      <c r="B78" s="1"/>
      <c r="C78" s="7">
        <v>63</v>
      </c>
      <c r="D78" s="8">
        <f>IFERROR('Calc_70%'!K72,0)</f>
        <v>46266</v>
      </c>
      <c r="E78" s="9">
        <f t="shared" si="0"/>
        <v>30</v>
      </c>
      <c r="F78" s="10">
        <f t="shared" si="1"/>
        <v>0</v>
      </c>
      <c r="G78" s="10">
        <f>'Calc_70%'!C72</f>
        <v>0</v>
      </c>
      <c r="H78" s="10">
        <f>'Calc_70%'!D72</f>
        <v>0</v>
      </c>
      <c r="I78" s="7">
        <v>0</v>
      </c>
      <c r="J78" s="7">
        <v>0</v>
      </c>
      <c r="K78" s="7">
        <v>0</v>
      </c>
      <c r="L78" s="7">
        <v>0</v>
      </c>
      <c r="M78" s="7">
        <v>0</v>
      </c>
      <c r="N78" s="10">
        <f>'Calc_70%'!G72+'Calc_70%'!H72</f>
        <v>0</v>
      </c>
      <c r="O78" s="7">
        <v>0</v>
      </c>
      <c r="P78" s="7">
        <v>0</v>
      </c>
      <c r="Q78" s="7">
        <v>0</v>
      </c>
      <c r="R78" s="1"/>
      <c r="S78" s="1"/>
      <c r="T78" s="1"/>
      <c r="U78" s="1"/>
    </row>
    <row r="79" spans="1:21" x14ac:dyDescent="0.25">
      <c r="A79" s="1"/>
      <c r="B79" s="1"/>
      <c r="C79" s="7">
        <v>64</v>
      </c>
      <c r="D79" s="8">
        <f>IFERROR('Calc_70%'!K73,0)</f>
        <v>46296</v>
      </c>
      <c r="E79" s="9">
        <f t="shared" si="0"/>
        <v>31</v>
      </c>
      <c r="F79" s="10">
        <f t="shared" si="1"/>
        <v>0</v>
      </c>
      <c r="G79" s="10">
        <f>'Calc_70%'!C73</f>
        <v>0</v>
      </c>
      <c r="H79" s="10">
        <f>'Calc_70%'!D73</f>
        <v>0</v>
      </c>
      <c r="I79" s="7">
        <v>0</v>
      </c>
      <c r="J79" s="7">
        <v>0</v>
      </c>
      <c r="K79" s="7">
        <v>0</v>
      </c>
      <c r="L79" s="7">
        <v>0</v>
      </c>
      <c r="M79" s="7">
        <v>0</v>
      </c>
      <c r="N79" s="10">
        <f>'Calc_70%'!G73+'Calc_70%'!H73</f>
        <v>0</v>
      </c>
      <c r="O79" s="7">
        <v>0</v>
      </c>
      <c r="P79" s="7">
        <v>0</v>
      </c>
      <c r="Q79" s="7">
        <v>0</v>
      </c>
      <c r="R79" s="1"/>
      <c r="S79" s="1"/>
      <c r="T79" s="1"/>
      <c r="U79" s="1"/>
    </row>
    <row r="80" spans="1:21" x14ac:dyDescent="0.25">
      <c r="A80" s="1"/>
      <c r="B80" s="1"/>
      <c r="C80" s="7">
        <v>65</v>
      </c>
      <c r="D80" s="8">
        <f>IFERROR('Calc_70%'!K74,0)</f>
        <v>46327</v>
      </c>
      <c r="E80" s="9">
        <f t="shared" si="0"/>
        <v>30</v>
      </c>
      <c r="F80" s="10">
        <f t="shared" si="1"/>
        <v>0</v>
      </c>
      <c r="G80" s="10">
        <f>'Calc_70%'!C74</f>
        <v>0</v>
      </c>
      <c r="H80" s="10">
        <f>'Calc_70%'!D74</f>
        <v>0</v>
      </c>
      <c r="I80" s="7">
        <v>0</v>
      </c>
      <c r="J80" s="7">
        <v>0</v>
      </c>
      <c r="K80" s="7">
        <v>0</v>
      </c>
      <c r="L80" s="7">
        <v>0</v>
      </c>
      <c r="M80" s="7">
        <v>0</v>
      </c>
      <c r="N80" s="10">
        <f>'Calc_70%'!G74+'Calc_70%'!H74</f>
        <v>0</v>
      </c>
      <c r="O80" s="7">
        <v>0</v>
      </c>
      <c r="P80" s="7">
        <v>0</v>
      </c>
      <c r="Q80" s="7">
        <v>0</v>
      </c>
      <c r="R80" s="1"/>
      <c r="S80" s="1"/>
      <c r="T80" s="1"/>
      <c r="U80" s="1"/>
    </row>
    <row r="81" spans="1:21" x14ac:dyDescent="0.25">
      <c r="A81" s="1"/>
      <c r="B81" s="1"/>
      <c r="C81" s="7">
        <v>66</v>
      </c>
      <c r="D81" s="8">
        <f>IFERROR('Calc_70%'!K75,0)</f>
        <v>46357</v>
      </c>
      <c r="E81" s="9">
        <f t="shared" ref="E81:E144" si="2">EOMONTH(D81,0)-D81+1</f>
        <v>31</v>
      </c>
      <c r="F81" s="10">
        <f t="shared" ref="F81:F144" si="3">SUM(G81:O81)</f>
        <v>0</v>
      </c>
      <c r="G81" s="10">
        <f>'Calc_70%'!C75</f>
        <v>0</v>
      </c>
      <c r="H81" s="10">
        <f>'Calc_70%'!D75</f>
        <v>0</v>
      </c>
      <c r="I81" s="7">
        <v>0</v>
      </c>
      <c r="J81" s="7">
        <v>0</v>
      </c>
      <c r="K81" s="7">
        <v>0</v>
      </c>
      <c r="L81" s="7">
        <v>0</v>
      </c>
      <c r="M81" s="7">
        <v>0</v>
      </c>
      <c r="N81" s="10">
        <f>'Calc_70%'!G75+'Calc_70%'!H75</f>
        <v>0</v>
      </c>
      <c r="O81" s="7">
        <v>0</v>
      </c>
      <c r="P81" s="7">
        <v>0</v>
      </c>
      <c r="Q81" s="7">
        <v>0</v>
      </c>
      <c r="R81" s="1"/>
      <c r="S81" s="1"/>
      <c r="T81" s="1"/>
      <c r="U81" s="1"/>
    </row>
    <row r="82" spans="1:21" x14ac:dyDescent="0.25">
      <c r="A82" s="1"/>
      <c r="B82" s="1"/>
      <c r="C82" s="7">
        <v>67</v>
      </c>
      <c r="D82" s="8">
        <f>IFERROR('Calc_70%'!K76,0)</f>
        <v>46388</v>
      </c>
      <c r="E82" s="9">
        <f t="shared" si="2"/>
        <v>31</v>
      </c>
      <c r="F82" s="10">
        <f t="shared" si="3"/>
        <v>0</v>
      </c>
      <c r="G82" s="10">
        <f>'Calc_70%'!C76</f>
        <v>0</v>
      </c>
      <c r="H82" s="10">
        <f>'Calc_70%'!D76</f>
        <v>0</v>
      </c>
      <c r="I82" s="7">
        <v>0</v>
      </c>
      <c r="J82" s="7">
        <v>0</v>
      </c>
      <c r="K82" s="7">
        <v>0</v>
      </c>
      <c r="L82" s="7">
        <v>0</v>
      </c>
      <c r="M82" s="7">
        <v>0</v>
      </c>
      <c r="N82" s="10">
        <f>'Calc_70%'!G76+'Calc_70%'!H76</f>
        <v>0</v>
      </c>
      <c r="O82" s="7">
        <v>0</v>
      </c>
      <c r="P82" s="7">
        <v>0</v>
      </c>
      <c r="Q82" s="7">
        <v>0</v>
      </c>
      <c r="R82" s="1"/>
      <c r="S82" s="1"/>
      <c r="T82" s="1"/>
      <c r="U82" s="1"/>
    </row>
    <row r="83" spans="1:21" x14ac:dyDescent="0.25">
      <c r="A83" s="1"/>
      <c r="B83" s="1"/>
      <c r="C83" s="7">
        <v>68</v>
      </c>
      <c r="D83" s="8">
        <f>IFERROR('Calc_70%'!K77,0)</f>
        <v>46419</v>
      </c>
      <c r="E83" s="9">
        <f t="shared" si="2"/>
        <v>28</v>
      </c>
      <c r="F83" s="10">
        <f t="shared" si="3"/>
        <v>0</v>
      </c>
      <c r="G83" s="10">
        <f>'Calc_70%'!C77</f>
        <v>0</v>
      </c>
      <c r="H83" s="10">
        <f>'Calc_70%'!D77</f>
        <v>0</v>
      </c>
      <c r="I83" s="7">
        <v>0</v>
      </c>
      <c r="J83" s="7">
        <v>0</v>
      </c>
      <c r="K83" s="7">
        <v>0</v>
      </c>
      <c r="L83" s="7">
        <v>0</v>
      </c>
      <c r="M83" s="7">
        <v>0</v>
      </c>
      <c r="N83" s="10">
        <f>'Calc_70%'!G77+'Calc_70%'!H77</f>
        <v>0</v>
      </c>
      <c r="O83" s="7">
        <v>0</v>
      </c>
      <c r="P83" s="7">
        <v>0</v>
      </c>
      <c r="Q83" s="7">
        <v>0</v>
      </c>
      <c r="R83" s="1"/>
      <c r="S83" s="1"/>
      <c r="T83" s="1"/>
      <c r="U83" s="1"/>
    </row>
    <row r="84" spans="1:21" x14ac:dyDescent="0.25">
      <c r="A84" s="1"/>
      <c r="B84" s="1"/>
      <c r="C84" s="7">
        <v>69</v>
      </c>
      <c r="D84" s="8">
        <f>IFERROR('Calc_70%'!K78,0)</f>
        <v>46447</v>
      </c>
      <c r="E84" s="9">
        <f t="shared" si="2"/>
        <v>31</v>
      </c>
      <c r="F84" s="10">
        <f t="shared" si="3"/>
        <v>0</v>
      </c>
      <c r="G84" s="10">
        <f>'Calc_70%'!C78</f>
        <v>0</v>
      </c>
      <c r="H84" s="10">
        <f>'Calc_70%'!D78</f>
        <v>0</v>
      </c>
      <c r="I84" s="7">
        <v>0</v>
      </c>
      <c r="J84" s="7">
        <v>0</v>
      </c>
      <c r="K84" s="7">
        <v>0</v>
      </c>
      <c r="L84" s="7">
        <v>0</v>
      </c>
      <c r="M84" s="7">
        <v>0</v>
      </c>
      <c r="N84" s="10">
        <f>'Calc_70%'!G78+'Calc_70%'!H78</f>
        <v>0</v>
      </c>
      <c r="O84" s="7">
        <v>0</v>
      </c>
      <c r="P84" s="7">
        <v>0</v>
      </c>
      <c r="Q84" s="7">
        <v>0</v>
      </c>
      <c r="R84" s="1"/>
      <c r="S84" s="1"/>
      <c r="T84" s="1"/>
      <c r="U84" s="1"/>
    </row>
    <row r="85" spans="1:21" x14ac:dyDescent="0.25">
      <c r="A85" s="1"/>
      <c r="B85" s="1"/>
      <c r="C85" s="7">
        <v>70</v>
      </c>
      <c r="D85" s="8">
        <f>IFERROR('Calc_70%'!K79,0)</f>
        <v>46478</v>
      </c>
      <c r="E85" s="9">
        <f t="shared" si="2"/>
        <v>30</v>
      </c>
      <c r="F85" s="10">
        <f t="shared" si="3"/>
        <v>0</v>
      </c>
      <c r="G85" s="10">
        <f>'Calc_70%'!C79</f>
        <v>0</v>
      </c>
      <c r="H85" s="10">
        <f>'Calc_70%'!D79</f>
        <v>0</v>
      </c>
      <c r="I85" s="7">
        <v>0</v>
      </c>
      <c r="J85" s="7">
        <v>0</v>
      </c>
      <c r="K85" s="7">
        <v>0</v>
      </c>
      <c r="L85" s="7">
        <v>0</v>
      </c>
      <c r="M85" s="7">
        <v>0</v>
      </c>
      <c r="N85" s="10">
        <f>'Calc_70%'!G79+'Calc_70%'!H79</f>
        <v>0</v>
      </c>
      <c r="O85" s="7">
        <v>0</v>
      </c>
      <c r="P85" s="7">
        <v>0</v>
      </c>
      <c r="Q85" s="7">
        <v>0</v>
      </c>
      <c r="R85" s="1"/>
      <c r="S85" s="1"/>
      <c r="T85" s="1"/>
      <c r="U85" s="1"/>
    </row>
    <row r="86" spans="1:21" x14ac:dyDescent="0.25">
      <c r="A86" s="1"/>
      <c r="B86" s="1"/>
      <c r="C86" s="7">
        <v>71</v>
      </c>
      <c r="D86" s="8">
        <f>IFERROR('Calc_70%'!K80,0)</f>
        <v>46508</v>
      </c>
      <c r="E86" s="9">
        <f t="shared" si="2"/>
        <v>31</v>
      </c>
      <c r="F86" s="10">
        <f t="shared" si="3"/>
        <v>0</v>
      </c>
      <c r="G86" s="10">
        <f>'Calc_70%'!C80</f>
        <v>0</v>
      </c>
      <c r="H86" s="10">
        <f>'Calc_70%'!D80</f>
        <v>0</v>
      </c>
      <c r="I86" s="7">
        <v>0</v>
      </c>
      <c r="J86" s="7">
        <v>0</v>
      </c>
      <c r="K86" s="7">
        <v>0</v>
      </c>
      <c r="L86" s="7">
        <v>0</v>
      </c>
      <c r="M86" s="7">
        <v>0</v>
      </c>
      <c r="N86" s="10">
        <f>'Calc_70%'!G80+'Calc_70%'!H80</f>
        <v>0</v>
      </c>
      <c r="O86" s="7">
        <v>0</v>
      </c>
      <c r="P86" s="7">
        <v>0</v>
      </c>
      <c r="Q86" s="7">
        <v>0</v>
      </c>
      <c r="R86" s="1"/>
      <c r="S86" s="1"/>
      <c r="T86" s="1"/>
      <c r="U86" s="1"/>
    </row>
    <row r="87" spans="1:21" x14ac:dyDescent="0.25">
      <c r="A87" s="1"/>
      <c r="B87" s="1"/>
      <c r="C87" s="7">
        <v>72</v>
      </c>
      <c r="D87" s="8">
        <f>IFERROR('Calc_70%'!K81,0)</f>
        <v>46539</v>
      </c>
      <c r="E87" s="9">
        <f t="shared" si="2"/>
        <v>30</v>
      </c>
      <c r="F87" s="10">
        <f t="shared" si="3"/>
        <v>0</v>
      </c>
      <c r="G87" s="10">
        <f>'Calc_70%'!C81</f>
        <v>0</v>
      </c>
      <c r="H87" s="10">
        <f>'Calc_70%'!D81</f>
        <v>0</v>
      </c>
      <c r="I87" s="7">
        <v>0</v>
      </c>
      <c r="J87" s="7">
        <v>0</v>
      </c>
      <c r="K87" s="7">
        <v>0</v>
      </c>
      <c r="L87" s="7">
        <v>0</v>
      </c>
      <c r="M87" s="7">
        <v>0</v>
      </c>
      <c r="N87" s="10">
        <f>'Calc_70%'!G81+'Calc_70%'!H81</f>
        <v>0</v>
      </c>
      <c r="O87" s="7">
        <v>0</v>
      </c>
      <c r="P87" s="7">
        <v>0</v>
      </c>
      <c r="Q87" s="7">
        <v>0</v>
      </c>
      <c r="R87" s="1"/>
      <c r="S87" s="1"/>
      <c r="T87" s="1"/>
      <c r="U87" s="1"/>
    </row>
    <row r="88" spans="1:21" x14ac:dyDescent="0.25">
      <c r="A88" s="1"/>
      <c r="B88" s="1"/>
      <c r="C88" s="7">
        <v>73</v>
      </c>
      <c r="D88" s="8">
        <f>IFERROR('Calc_70%'!K82,0)</f>
        <v>46569</v>
      </c>
      <c r="E88" s="9">
        <f t="shared" si="2"/>
        <v>31</v>
      </c>
      <c r="F88" s="10">
        <f t="shared" si="3"/>
        <v>0</v>
      </c>
      <c r="G88" s="10">
        <f>'Calc_70%'!C82</f>
        <v>0</v>
      </c>
      <c r="H88" s="10">
        <f>'Calc_70%'!D82</f>
        <v>0</v>
      </c>
      <c r="I88" s="7">
        <v>0</v>
      </c>
      <c r="J88" s="7">
        <v>0</v>
      </c>
      <c r="K88" s="7">
        <v>0</v>
      </c>
      <c r="L88" s="7">
        <v>0</v>
      </c>
      <c r="M88" s="7">
        <v>0</v>
      </c>
      <c r="N88" s="10">
        <f>'Calc_70%'!G82+'Calc_70%'!H82</f>
        <v>0</v>
      </c>
      <c r="O88" s="7">
        <v>0</v>
      </c>
      <c r="P88" s="7">
        <v>0</v>
      </c>
      <c r="Q88" s="7">
        <v>0</v>
      </c>
      <c r="R88" s="1"/>
      <c r="S88" s="1"/>
      <c r="T88" s="1"/>
      <c r="U88" s="1"/>
    </row>
    <row r="89" spans="1:21" x14ac:dyDescent="0.25">
      <c r="A89" s="1"/>
      <c r="B89" s="1"/>
      <c r="C89" s="7">
        <v>74</v>
      </c>
      <c r="D89" s="8">
        <f>IFERROR('Calc_70%'!K83,0)</f>
        <v>46600</v>
      </c>
      <c r="E89" s="9">
        <f t="shared" si="2"/>
        <v>31</v>
      </c>
      <c r="F89" s="10">
        <f t="shared" si="3"/>
        <v>0</v>
      </c>
      <c r="G89" s="10">
        <f>'Calc_70%'!C83</f>
        <v>0</v>
      </c>
      <c r="H89" s="10">
        <f>'Calc_70%'!D83</f>
        <v>0</v>
      </c>
      <c r="I89" s="7">
        <v>0</v>
      </c>
      <c r="J89" s="7">
        <v>0</v>
      </c>
      <c r="K89" s="7">
        <v>0</v>
      </c>
      <c r="L89" s="7">
        <v>0</v>
      </c>
      <c r="M89" s="7">
        <v>0</v>
      </c>
      <c r="N89" s="10">
        <f>'Calc_70%'!G83+'Calc_70%'!H83</f>
        <v>0</v>
      </c>
      <c r="O89" s="7">
        <v>0</v>
      </c>
      <c r="P89" s="7">
        <v>0</v>
      </c>
      <c r="Q89" s="7">
        <v>0</v>
      </c>
      <c r="R89" s="1"/>
      <c r="S89" s="1"/>
      <c r="T89" s="1"/>
      <c r="U89" s="1"/>
    </row>
    <row r="90" spans="1:21" x14ac:dyDescent="0.25">
      <c r="A90" s="1"/>
      <c r="B90" s="1"/>
      <c r="C90" s="7">
        <v>75</v>
      </c>
      <c r="D90" s="8">
        <f>IFERROR('Calc_70%'!K84,0)</f>
        <v>46631</v>
      </c>
      <c r="E90" s="9">
        <f t="shared" si="2"/>
        <v>30</v>
      </c>
      <c r="F90" s="10">
        <f t="shared" si="3"/>
        <v>0</v>
      </c>
      <c r="G90" s="10">
        <f>'Calc_70%'!C84</f>
        <v>0</v>
      </c>
      <c r="H90" s="10">
        <f>'Calc_70%'!D84</f>
        <v>0</v>
      </c>
      <c r="I90" s="7">
        <v>0</v>
      </c>
      <c r="J90" s="7">
        <v>0</v>
      </c>
      <c r="K90" s="7">
        <v>0</v>
      </c>
      <c r="L90" s="7">
        <v>0</v>
      </c>
      <c r="M90" s="7">
        <v>0</v>
      </c>
      <c r="N90" s="10">
        <f>'Calc_70%'!G84+'Calc_70%'!H84</f>
        <v>0</v>
      </c>
      <c r="O90" s="7">
        <v>0</v>
      </c>
      <c r="P90" s="7">
        <v>0</v>
      </c>
      <c r="Q90" s="7">
        <v>0</v>
      </c>
      <c r="R90" s="1"/>
      <c r="S90" s="1"/>
      <c r="T90" s="1"/>
      <c r="U90" s="1"/>
    </row>
    <row r="91" spans="1:21" x14ac:dyDescent="0.25">
      <c r="A91" s="1"/>
      <c r="B91" s="1"/>
      <c r="C91" s="7">
        <v>76</v>
      </c>
      <c r="D91" s="8">
        <f>IFERROR('Calc_70%'!K85,0)</f>
        <v>46661</v>
      </c>
      <c r="E91" s="9">
        <f t="shared" si="2"/>
        <v>31</v>
      </c>
      <c r="F91" s="10">
        <f t="shared" si="3"/>
        <v>0</v>
      </c>
      <c r="G91" s="10">
        <f>'Calc_70%'!C85</f>
        <v>0</v>
      </c>
      <c r="H91" s="10">
        <f>'Calc_70%'!D85</f>
        <v>0</v>
      </c>
      <c r="I91" s="7">
        <v>0</v>
      </c>
      <c r="J91" s="7">
        <v>0</v>
      </c>
      <c r="K91" s="7">
        <v>0</v>
      </c>
      <c r="L91" s="7">
        <v>0</v>
      </c>
      <c r="M91" s="7">
        <v>0</v>
      </c>
      <c r="N91" s="10">
        <f>'Calc_70%'!G85+'Calc_70%'!H85</f>
        <v>0</v>
      </c>
      <c r="O91" s="7">
        <v>0</v>
      </c>
      <c r="P91" s="7">
        <v>0</v>
      </c>
      <c r="Q91" s="7">
        <v>0</v>
      </c>
      <c r="R91" s="1"/>
      <c r="S91" s="1"/>
      <c r="T91" s="1"/>
      <c r="U91" s="1"/>
    </row>
    <row r="92" spans="1:21" x14ac:dyDescent="0.25">
      <c r="A92" s="1"/>
      <c r="B92" s="1"/>
      <c r="C92" s="7">
        <v>77</v>
      </c>
      <c r="D92" s="8">
        <f>IFERROR('Calc_70%'!K86,0)</f>
        <v>46692</v>
      </c>
      <c r="E92" s="9">
        <f t="shared" si="2"/>
        <v>30</v>
      </c>
      <c r="F92" s="10">
        <f t="shared" si="3"/>
        <v>0</v>
      </c>
      <c r="G92" s="10">
        <f>'Calc_70%'!C86</f>
        <v>0</v>
      </c>
      <c r="H92" s="10">
        <f>'Calc_70%'!D86</f>
        <v>0</v>
      </c>
      <c r="I92" s="7">
        <v>0</v>
      </c>
      <c r="J92" s="7">
        <v>0</v>
      </c>
      <c r="K92" s="7">
        <v>0</v>
      </c>
      <c r="L92" s="7">
        <v>0</v>
      </c>
      <c r="M92" s="7">
        <v>0</v>
      </c>
      <c r="N92" s="10">
        <f>'Calc_70%'!G86+'Calc_70%'!H86</f>
        <v>0</v>
      </c>
      <c r="O92" s="7">
        <v>0</v>
      </c>
      <c r="P92" s="7">
        <v>0</v>
      </c>
      <c r="Q92" s="7">
        <v>0</v>
      </c>
      <c r="R92" s="1"/>
      <c r="S92" s="1"/>
      <c r="T92" s="1"/>
      <c r="U92" s="1"/>
    </row>
    <row r="93" spans="1:21" x14ac:dyDescent="0.25">
      <c r="A93" s="1"/>
      <c r="B93" s="1"/>
      <c r="C93" s="7">
        <v>78</v>
      </c>
      <c r="D93" s="8">
        <f>IFERROR('Calc_70%'!K87,0)</f>
        <v>46722</v>
      </c>
      <c r="E93" s="9">
        <f t="shared" si="2"/>
        <v>31</v>
      </c>
      <c r="F93" s="10">
        <f t="shared" si="3"/>
        <v>0</v>
      </c>
      <c r="G93" s="10">
        <f>'Calc_70%'!C87</f>
        <v>0</v>
      </c>
      <c r="H93" s="10">
        <f>'Calc_70%'!D87</f>
        <v>0</v>
      </c>
      <c r="I93" s="7">
        <v>0</v>
      </c>
      <c r="J93" s="7">
        <v>0</v>
      </c>
      <c r="K93" s="7">
        <v>0</v>
      </c>
      <c r="L93" s="7">
        <v>0</v>
      </c>
      <c r="M93" s="7">
        <v>0</v>
      </c>
      <c r="N93" s="10">
        <f>'Calc_70%'!G87+'Calc_70%'!H87</f>
        <v>0</v>
      </c>
      <c r="O93" s="7">
        <v>0</v>
      </c>
      <c r="P93" s="7">
        <v>0</v>
      </c>
      <c r="Q93" s="7">
        <v>0</v>
      </c>
      <c r="R93" s="1"/>
      <c r="S93" s="1"/>
      <c r="T93" s="1"/>
      <c r="U93" s="1"/>
    </row>
    <row r="94" spans="1:21" x14ac:dyDescent="0.25">
      <c r="A94" s="1"/>
      <c r="B94" s="1"/>
      <c r="C94" s="7">
        <v>79</v>
      </c>
      <c r="D94" s="8">
        <f>IFERROR('Calc_70%'!K88,0)</f>
        <v>46753</v>
      </c>
      <c r="E94" s="9">
        <f t="shared" si="2"/>
        <v>31</v>
      </c>
      <c r="F94" s="10">
        <f t="shared" si="3"/>
        <v>0</v>
      </c>
      <c r="G94" s="10">
        <f>'Calc_70%'!C88</f>
        <v>0</v>
      </c>
      <c r="H94" s="10">
        <f>'Calc_70%'!D88</f>
        <v>0</v>
      </c>
      <c r="I94" s="7">
        <v>0</v>
      </c>
      <c r="J94" s="7">
        <v>0</v>
      </c>
      <c r="K94" s="7">
        <v>0</v>
      </c>
      <c r="L94" s="7">
        <v>0</v>
      </c>
      <c r="M94" s="7">
        <v>0</v>
      </c>
      <c r="N94" s="10">
        <f>'Calc_70%'!G88+'Calc_70%'!H88</f>
        <v>0</v>
      </c>
      <c r="O94" s="7">
        <v>0</v>
      </c>
      <c r="P94" s="7">
        <v>0</v>
      </c>
      <c r="Q94" s="7">
        <v>0</v>
      </c>
      <c r="R94" s="1"/>
      <c r="S94" s="1"/>
      <c r="T94" s="1"/>
      <c r="U94" s="1"/>
    </row>
    <row r="95" spans="1:21" x14ac:dyDescent="0.25">
      <c r="A95" s="1"/>
      <c r="B95" s="1"/>
      <c r="C95" s="7">
        <v>80</v>
      </c>
      <c r="D95" s="8">
        <f>IFERROR('Calc_70%'!K89,0)</f>
        <v>46784</v>
      </c>
      <c r="E95" s="9">
        <f t="shared" si="2"/>
        <v>29</v>
      </c>
      <c r="F95" s="10">
        <f t="shared" si="3"/>
        <v>0</v>
      </c>
      <c r="G95" s="10">
        <f>'Calc_70%'!C89</f>
        <v>0</v>
      </c>
      <c r="H95" s="10">
        <f>'Calc_70%'!D89</f>
        <v>0</v>
      </c>
      <c r="I95" s="7">
        <v>0</v>
      </c>
      <c r="J95" s="7">
        <v>0</v>
      </c>
      <c r="K95" s="7">
        <v>0</v>
      </c>
      <c r="L95" s="7">
        <v>0</v>
      </c>
      <c r="M95" s="7">
        <v>0</v>
      </c>
      <c r="N95" s="10">
        <f>'Calc_70%'!G89+'Calc_70%'!H89</f>
        <v>0</v>
      </c>
      <c r="O95" s="7">
        <v>0</v>
      </c>
      <c r="P95" s="7">
        <v>0</v>
      </c>
      <c r="Q95" s="7">
        <v>0</v>
      </c>
      <c r="R95" s="1"/>
      <c r="S95" s="1"/>
      <c r="T95" s="1"/>
      <c r="U95" s="1"/>
    </row>
    <row r="96" spans="1:21" x14ac:dyDescent="0.25">
      <c r="A96" s="1"/>
      <c r="B96" s="1"/>
      <c r="C96" s="7">
        <v>81</v>
      </c>
      <c r="D96" s="8">
        <f>IFERROR('Calc_70%'!K90,0)</f>
        <v>46813</v>
      </c>
      <c r="E96" s="9">
        <f t="shared" si="2"/>
        <v>31</v>
      </c>
      <c r="F96" s="10">
        <f t="shared" si="3"/>
        <v>0</v>
      </c>
      <c r="G96" s="10">
        <f>'Calc_70%'!C90</f>
        <v>0</v>
      </c>
      <c r="H96" s="10">
        <f>'Calc_70%'!D90</f>
        <v>0</v>
      </c>
      <c r="I96" s="7">
        <v>0</v>
      </c>
      <c r="J96" s="7">
        <v>0</v>
      </c>
      <c r="K96" s="7">
        <v>0</v>
      </c>
      <c r="L96" s="7">
        <v>0</v>
      </c>
      <c r="M96" s="7">
        <v>0</v>
      </c>
      <c r="N96" s="10">
        <f>'Calc_70%'!G90+'Calc_70%'!H90</f>
        <v>0</v>
      </c>
      <c r="O96" s="7">
        <v>0</v>
      </c>
      <c r="P96" s="7">
        <v>0</v>
      </c>
      <c r="Q96" s="7">
        <v>0</v>
      </c>
      <c r="R96" s="1"/>
      <c r="S96" s="1"/>
      <c r="T96" s="1"/>
      <c r="U96" s="1"/>
    </row>
    <row r="97" spans="1:21" x14ac:dyDescent="0.25">
      <c r="A97" s="1"/>
      <c r="B97" s="1"/>
      <c r="C97" s="7">
        <v>82</v>
      </c>
      <c r="D97" s="8">
        <f>IFERROR('Calc_70%'!K91,0)</f>
        <v>46844</v>
      </c>
      <c r="E97" s="9">
        <f t="shared" si="2"/>
        <v>30</v>
      </c>
      <c r="F97" s="10">
        <f t="shared" si="3"/>
        <v>0</v>
      </c>
      <c r="G97" s="10">
        <f>'Calc_70%'!C91</f>
        <v>0</v>
      </c>
      <c r="H97" s="10">
        <f>'Calc_70%'!D91</f>
        <v>0</v>
      </c>
      <c r="I97" s="7">
        <v>0</v>
      </c>
      <c r="J97" s="7">
        <v>0</v>
      </c>
      <c r="K97" s="7">
        <v>0</v>
      </c>
      <c r="L97" s="7">
        <v>0</v>
      </c>
      <c r="M97" s="7">
        <v>0</v>
      </c>
      <c r="N97" s="10">
        <f>'Calc_70%'!G91+'Calc_70%'!H91</f>
        <v>0</v>
      </c>
      <c r="O97" s="7">
        <v>0</v>
      </c>
      <c r="P97" s="7">
        <v>0</v>
      </c>
      <c r="Q97" s="7">
        <v>0</v>
      </c>
      <c r="R97" s="1"/>
      <c r="S97" s="1"/>
      <c r="T97" s="1"/>
      <c r="U97" s="1"/>
    </row>
    <row r="98" spans="1:21" x14ac:dyDescent="0.25">
      <c r="A98" s="1"/>
      <c r="B98" s="1"/>
      <c r="C98" s="7">
        <v>83</v>
      </c>
      <c r="D98" s="8">
        <f>IFERROR('Calc_70%'!K92,0)</f>
        <v>46874</v>
      </c>
      <c r="E98" s="9">
        <f t="shared" si="2"/>
        <v>31</v>
      </c>
      <c r="F98" s="10">
        <f t="shared" si="3"/>
        <v>0</v>
      </c>
      <c r="G98" s="10">
        <f>'Calc_70%'!C92</f>
        <v>0</v>
      </c>
      <c r="H98" s="10">
        <f>'Calc_70%'!D92</f>
        <v>0</v>
      </c>
      <c r="I98" s="7">
        <v>0</v>
      </c>
      <c r="J98" s="7">
        <v>0</v>
      </c>
      <c r="K98" s="7">
        <v>0</v>
      </c>
      <c r="L98" s="7">
        <v>0</v>
      </c>
      <c r="M98" s="7">
        <v>0</v>
      </c>
      <c r="N98" s="10">
        <f>'Calc_70%'!G92+'Calc_70%'!H92</f>
        <v>0</v>
      </c>
      <c r="O98" s="7">
        <v>0</v>
      </c>
      <c r="P98" s="7">
        <v>0</v>
      </c>
      <c r="Q98" s="7">
        <v>0</v>
      </c>
      <c r="R98" s="1"/>
      <c r="S98" s="1"/>
      <c r="T98" s="1"/>
      <c r="U98" s="1"/>
    </row>
    <row r="99" spans="1:21" x14ac:dyDescent="0.25">
      <c r="A99" s="1"/>
      <c r="B99" s="1"/>
      <c r="C99" s="7">
        <v>84</v>
      </c>
      <c r="D99" s="8">
        <f>IFERROR('Calc_70%'!K93,0)</f>
        <v>46905</v>
      </c>
      <c r="E99" s="9">
        <f t="shared" si="2"/>
        <v>30</v>
      </c>
      <c r="F99" s="10">
        <f t="shared" si="3"/>
        <v>0</v>
      </c>
      <c r="G99" s="10">
        <f>'Calc_70%'!C93</f>
        <v>0</v>
      </c>
      <c r="H99" s="10">
        <f>'Calc_70%'!D93</f>
        <v>0</v>
      </c>
      <c r="I99" s="7">
        <v>0</v>
      </c>
      <c r="J99" s="7">
        <v>0</v>
      </c>
      <c r="K99" s="7">
        <v>0</v>
      </c>
      <c r="L99" s="7">
        <v>0</v>
      </c>
      <c r="M99" s="7">
        <v>0</v>
      </c>
      <c r="N99" s="10">
        <f>'Calc_70%'!G93+'Calc_70%'!H93</f>
        <v>0</v>
      </c>
      <c r="O99" s="7">
        <v>0</v>
      </c>
      <c r="P99" s="7">
        <v>0</v>
      </c>
      <c r="Q99" s="7">
        <v>0</v>
      </c>
      <c r="R99" s="1"/>
      <c r="S99" s="1"/>
      <c r="T99" s="1"/>
      <c r="U99" s="1"/>
    </row>
    <row r="100" spans="1:21" x14ac:dyDescent="0.25">
      <c r="A100" s="1"/>
      <c r="B100" s="1"/>
      <c r="C100" s="7">
        <v>85</v>
      </c>
      <c r="D100" s="8">
        <f>IFERROR('Calc_70%'!K94,0)</f>
        <v>46935</v>
      </c>
      <c r="E100" s="9">
        <f t="shared" si="2"/>
        <v>31</v>
      </c>
      <c r="F100" s="10">
        <f t="shared" si="3"/>
        <v>0</v>
      </c>
      <c r="G100" s="10">
        <f>'Calc_70%'!C94</f>
        <v>0</v>
      </c>
      <c r="H100" s="10">
        <f>'Calc_70%'!D94</f>
        <v>0</v>
      </c>
      <c r="I100" s="7">
        <v>0</v>
      </c>
      <c r="J100" s="7">
        <v>0</v>
      </c>
      <c r="K100" s="7">
        <v>0</v>
      </c>
      <c r="L100" s="7">
        <v>0</v>
      </c>
      <c r="M100" s="7">
        <v>0</v>
      </c>
      <c r="N100" s="10">
        <f>'Calc_70%'!G94+'Calc_70%'!H94</f>
        <v>0</v>
      </c>
      <c r="O100" s="7">
        <v>0</v>
      </c>
      <c r="P100" s="7">
        <v>0</v>
      </c>
      <c r="Q100" s="7">
        <v>0</v>
      </c>
      <c r="R100" s="1"/>
      <c r="S100" s="1"/>
      <c r="T100" s="1"/>
      <c r="U100" s="1"/>
    </row>
    <row r="101" spans="1:21" x14ac:dyDescent="0.25">
      <c r="A101" s="1"/>
      <c r="B101" s="1"/>
      <c r="C101" s="7">
        <v>86</v>
      </c>
      <c r="D101" s="8">
        <f>IFERROR('Calc_70%'!K95,0)</f>
        <v>46966</v>
      </c>
      <c r="E101" s="9">
        <f t="shared" si="2"/>
        <v>31</v>
      </c>
      <c r="F101" s="10">
        <f t="shared" si="3"/>
        <v>0</v>
      </c>
      <c r="G101" s="10">
        <f>'Calc_70%'!C95</f>
        <v>0</v>
      </c>
      <c r="H101" s="10">
        <f>'Calc_70%'!D95</f>
        <v>0</v>
      </c>
      <c r="I101" s="7">
        <v>0</v>
      </c>
      <c r="J101" s="7">
        <v>0</v>
      </c>
      <c r="K101" s="7">
        <v>0</v>
      </c>
      <c r="L101" s="7">
        <v>0</v>
      </c>
      <c r="M101" s="7">
        <v>0</v>
      </c>
      <c r="N101" s="10">
        <f>'Calc_70%'!G95+'Calc_70%'!H95</f>
        <v>0</v>
      </c>
      <c r="O101" s="7">
        <v>0</v>
      </c>
      <c r="P101" s="7">
        <v>0</v>
      </c>
      <c r="Q101" s="7">
        <v>0</v>
      </c>
      <c r="R101" s="1"/>
      <c r="S101" s="1"/>
      <c r="T101" s="1"/>
      <c r="U101" s="1"/>
    </row>
    <row r="102" spans="1:21" x14ac:dyDescent="0.25">
      <c r="A102" s="1"/>
      <c r="B102" s="1"/>
      <c r="C102" s="7">
        <v>87</v>
      </c>
      <c r="D102" s="8">
        <f>IFERROR('Calc_70%'!K96,0)</f>
        <v>46997</v>
      </c>
      <c r="E102" s="9">
        <f t="shared" si="2"/>
        <v>30</v>
      </c>
      <c r="F102" s="10">
        <f t="shared" si="3"/>
        <v>0</v>
      </c>
      <c r="G102" s="10">
        <f>'Calc_70%'!C96</f>
        <v>0</v>
      </c>
      <c r="H102" s="10">
        <f>'Calc_70%'!D96</f>
        <v>0</v>
      </c>
      <c r="I102" s="7">
        <v>0</v>
      </c>
      <c r="J102" s="7">
        <v>0</v>
      </c>
      <c r="K102" s="7">
        <v>0</v>
      </c>
      <c r="L102" s="7">
        <v>0</v>
      </c>
      <c r="M102" s="7">
        <v>0</v>
      </c>
      <c r="N102" s="10">
        <f>'Calc_70%'!G96+'Calc_70%'!H96</f>
        <v>0</v>
      </c>
      <c r="O102" s="7">
        <v>0</v>
      </c>
      <c r="P102" s="7">
        <v>0</v>
      </c>
      <c r="Q102" s="7">
        <v>0</v>
      </c>
      <c r="R102" s="1"/>
      <c r="S102" s="1"/>
      <c r="T102" s="1"/>
      <c r="U102" s="1"/>
    </row>
    <row r="103" spans="1:21" x14ac:dyDescent="0.25">
      <c r="A103" s="1"/>
      <c r="B103" s="1"/>
      <c r="C103" s="7">
        <v>88</v>
      </c>
      <c r="D103" s="8">
        <f>IFERROR('Calc_70%'!K97,0)</f>
        <v>47027</v>
      </c>
      <c r="E103" s="9">
        <f t="shared" si="2"/>
        <v>31</v>
      </c>
      <c r="F103" s="10">
        <f t="shared" si="3"/>
        <v>0</v>
      </c>
      <c r="G103" s="10">
        <f>'Calc_70%'!C97</f>
        <v>0</v>
      </c>
      <c r="H103" s="10">
        <f>'Calc_70%'!D97</f>
        <v>0</v>
      </c>
      <c r="I103" s="7">
        <v>0</v>
      </c>
      <c r="J103" s="7">
        <v>0</v>
      </c>
      <c r="K103" s="7">
        <v>0</v>
      </c>
      <c r="L103" s="7">
        <v>0</v>
      </c>
      <c r="M103" s="7">
        <v>0</v>
      </c>
      <c r="N103" s="10">
        <f>'Calc_70%'!G97+'Calc_70%'!H97</f>
        <v>0</v>
      </c>
      <c r="O103" s="7">
        <v>0</v>
      </c>
      <c r="P103" s="7">
        <v>0</v>
      </c>
      <c r="Q103" s="7">
        <v>0</v>
      </c>
      <c r="R103" s="1"/>
      <c r="S103" s="1"/>
      <c r="T103" s="1"/>
      <c r="U103" s="1"/>
    </row>
    <row r="104" spans="1:21" x14ac:dyDescent="0.25">
      <c r="A104" s="1"/>
      <c r="B104" s="1"/>
      <c r="C104" s="7">
        <v>89</v>
      </c>
      <c r="D104" s="8">
        <f>IFERROR('Calc_70%'!K98,0)</f>
        <v>47058</v>
      </c>
      <c r="E104" s="9">
        <f t="shared" si="2"/>
        <v>30</v>
      </c>
      <c r="F104" s="10">
        <f t="shared" si="3"/>
        <v>0</v>
      </c>
      <c r="G104" s="10">
        <f>'Calc_70%'!C98</f>
        <v>0</v>
      </c>
      <c r="H104" s="10">
        <f>'Calc_70%'!D98</f>
        <v>0</v>
      </c>
      <c r="I104" s="7">
        <v>0</v>
      </c>
      <c r="J104" s="7">
        <v>0</v>
      </c>
      <c r="K104" s="7">
        <v>0</v>
      </c>
      <c r="L104" s="7">
        <v>0</v>
      </c>
      <c r="M104" s="7">
        <v>0</v>
      </c>
      <c r="N104" s="10">
        <f>'Calc_70%'!G98+'Calc_70%'!H98</f>
        <v>0</v>
      </c>
      <c r="O104" s="7">
        <v>0</v>
      </c>
      <c r="P104" s="7">
        <v>0</v>
      </c>
      <c r="Q104" s="7">
        <v>0</v>
      </c>
      <c r="R104" s="1"/>
      <c r="S104" s="1"/>
      <c r="T104" s="1"/>
      <c r="U104" s="1"/>
    </row>
    <row r="105" spans="1:21" x14ac:dyDescent="0.25">
      <c r="A105" s="1"/>
      <c r="B105" s="1"/>
      <c r="C105" s="7">
        <v>90</v>
      </c>
      <c r="D105" s="8">
        <f>IFERROR('Calc_70%'!K99,0)</f>
        <v>47088</v>
      </c>
      <c r="E105" s="9">
        <f t="shared" si="2"/>
        <v>31</v>
      </c>
      <c r="F105" s="10">
        <f t="shared" si="3"/>
        <v>0</v>
      </c>
      <c r="G105" s="10">
        <f>'Calc_70%'!C99</f>
        <v>0</v>
      </c>
      <c r="H105" s="10">
        <f>'Calc_70%'!D99</f>
        <v>0</v>
      </c>
      <c r="I105" s="7">
        <v>0</v>
      </c>
      <c r="J105" s="7">
        <v>0</v>
      </c>
      <c r="K105" s="7">
        <v>0</v>
      </c>
      <c r="L105" s="7">
        <v>0</v>
      </c>
      <c r="M105" s="7">
        <v>0</v>
      </c>
      <c r="N105" s="10">
        <f>'Calc_70%'!G99+'Calc_70%'!H99</f>
        <v>0</v>
      </c>
      <c r="O105" s="7">
        <v>0</v>
      </c>
      <c r="P105" s="7">
        <v>0</v>
      </c>
      <c r="Q105" s="7">
        <v>0</v>
      </c>
      <c r="R105" s="1"/>
      <c r="S105" s="1"/>
      <c r="T105" s="1"/>
      <c r="U105" s="1"/>
    </row>
    <row r="106" spans="1:21" x14ac:dyDescent="0.25">
      <c r="A106" s="1"/>
      <c r="B106" s="1"/>
      <c r="C106" s="7">
        <v>91</v>
      </c>
      <c r="D106" s="8">
        <f>IFERROR('Calc_70%'!K100,0)</f>
        <v>47119</v>
      </c>
      <c r="E106" s="9">
        <f t="shared" si="2"/>
        <v>31</v>
      </c>
      <c r="F106" s="10">
        <f t="shared" si="3"/>
        <v>0</v>
      </c>
      <c r="G106" s="10">
        <f>'Calc_70%'!C100</f>
        <v>0</v>
      </c>
      <c r="H106" s="10">
        <f>'Calc_70%'!D100</f>
        <v>0</v>
      </c>
      <c r="I106" s="7">
        <v>0</v>
      </c>
      <c r="J106" s="7">
        <v>0</v>
      </c>
      <c r="K106" s="7">
        <v>0</v>
      </c>
      <c r="L106" s="7">
        <v>0</v>
      </c>
      <c r="M106" s="7">
        <v>0</v>
      </c>
      <c r="N106" s="10">
        <f>'Calc_70%'!G100+'Calc_70%'!H100</f>
        <v>0</v>
      </c>
      <c r="O106" s="7">
        <v>0</v>
      </c>
      <c r="P106" s="7">
        <v>0</v>
      </c>
      <c r="Q106" s="7">
        <v>0</v>
      </c>
      <c r="R106" s="1"/>
      <c r="S106" s="1"/>
      <c r="T106" s="1"/>
      <c r="U106" s="1"/>
    </row>
    <row r="107" spans="1:21" x14ac:dyDescent="0.25">
      <c r="A107" s="1"/>
      <c r="B107" s="1"/>
      <c r="C107" s="7">
        <v>92</v>
      </c>
      <c r="D107" s="8">
        <f>IFERROR('Calc_70%'!K101,0)</f>
        <v>47150</v>
      </c>
      <c r="E107" s="9">
        <f t="shared" si="2"/>
        <v>28</v>
      </c>
      <c r="F107" s="10">
        <f t="shared" si="3"/>
        <v>0</v>
      </c>
      <c r="G107" s="10">
        <f>'Calc_70%'!C101</f>
        <v>0</v>
      </c>
      <c r="H107" s="10">
        <f>'Calc_70%'!D101</f>
        <v>0</v>
      </c>
      <c r="I107" s="7">
        <v>0</v>
      </c>
      <c r="J107" s="7">
        <v>0</v>
      </c>
      <c r="K107" s="7">
        <v>0</v>
      </c>
      <c r="L107" s="7">
        <v>0</v>
      </c>
      <c r="M107" s="7">
        <v>0</v>
      </c>
      <c r="N107" s="10">
        <f>'Calc_70%'!G101+'Calc_70%'!H101</f>
        <v>0</v>
      </c>
      <c r="O107" s="7">
        <v>0</v>
      </c>
      <c r="P107" s="7">
        <v>0</v>
      </c>
      <c r="Q107" s="7">
        <v>0</v>
      </c>
      <c r="R107" s="1"/>
      <c r="S107" s="1"/>
      <c r="T107" s="1"/>
      <c r="U107" s="1"/>
    </row>
    <row r="108" spans="1:21" x14ac:dyDescent="0.25">
      <c r="A108" s="1"/>
      <c r="B108" s="1"/>
      <c r="C108" s="7">
        <v>93</v>
      </c>
      <c r="D108" s="8">
        <f>IFERROR('Calc_70%'!K102,0)</f>
        <v>47178</v>
      </c>
      <c r="E108" s="9">
        <f t="shared" si="2"/>
        <v>31</v>
      </c>
      <c r="F108" s="10">
        <f t="shared" si="3"/>
        <v>0</v>
      </c>
      <c r="G108" s="10">
        <f>'Calc_70%'!C102</f>
        <v>0</v>
      </c>
      <c r="H108" s="10">
        <f>'Calc_70%'!D102</f>
        <v>0</v>
      </c>
      <c r="I108" s="7">
        <v>0</v>
      </c>
      <c r="J108" s="7">
        <v>0</v>
      </c>
      <c r="K108" s="7">
        <v>0</v>
      </c>
      <c r="L108" s="7">
        <v>0</v>
      </c>
      <c r="M108" s="7">
        <v>0</v>
      </c>
      <c r="N108" s="10">
        <f>'Calc_70%'!G102+'Calc_70%'!H102</f>
        <v>0</v>
      </c>
      <c r="O108" s="7">
        <v>0</v>
      </c>
      <c r="P108" s="7">
        <v>0</v>
      </c>
      <c r="Q108" s="7">
        <v>0</v>
      </c>
      <c r="R108" s="1"/>
      <c r="S108" s="1"/>
      <c r="T108" s="1"/>
      <c r="U108" s="1"/>
    </row>
    <row r="109" spans="1:21" x14ac:dyDescent="0.25">
      <c r="A109" s="1"/>
      <c r="B109" s="1"/>
      <c r="C109" s="7">
        <v>94</v>
      </c>
      <c r="D109" s="8">
        <f>IFERROR('Calc_70%'!K103,0)</f>
        <v>47209</v>
      </c>
      <c r="E109" s="9">
        <f t="shared" si="2"/>
        <v>30</v>
      </c>
      <c r="F109" s="10">
        <f t="shared" si="3"/>
        <v>0</v>
      </c>
      <c r="G109" s="10">
        <f>'Calc_70%'!C103</f>
        <v>0</v>
      </c>
      <c r="H109" s="10">
        <f>'Calc_70%'!D103</f>
        <v>0</v>
      </c>
      <c r="I109" s="7">
        <v>0</v>
      </c>
      <c r="J109" s="7">
        <v>0</v>
      </c>
      <c r="K109" s="7">
        <v>0</v>
      </c>
      <c r="L109" s="7">
        <v>0</v>
      </c>
      <c r="M109" s="7">
        <v>0</v>
      </c>
      <c r="N109" s="10">
        <f>'Calc_70%'!G103+'Calc_70%'!H103</f>
        <v>0</v>
      </c>
      <c r="O109" s="7">
        <v>0</v>
      </c>
      <c r="P109" s="7">
        <v>0</v>
      </c>
      <c r="Q109" s="7">
        <v>0</v>
      </c>
      <c r="R109" s="1"/>
      <c r="S109" s="1"/>
      <c r="T109" s="1"/>
      <c r="U109" s="1"/>
    </row>
    <row r="110" spans="1:21" x14ac:dyDescent="0.25">
      <c r="A110" s="1"/>
      <c r="B110" s="1"/>
      <c r="C110" s="7">
        <v>95</v>
      </c>
      <c r="D110" s="8">
        <f>IFERROR('Calc_70%'!K104,0)</f>
        <v>47239</v>
      </c>
      <c r="E110" s="9">
        <f t="shared" si="2"/>
        <v>31</v>
      </c>
      <c r="F110" s="10">
        <f t="shared" si="3"/>
        <v>0</v>
      </c>
      <c r="G110" s="10">
        <f>'Calc_70%'!C104</f>
        <v>0</v>
      </c>
      <c r="H110" s="10">
        <f>'Calc_70%'!D104</f>
        <v>0</v>
      </c>
      <c r="I110" s="7">
        <v>0</v>
      </c>
      <c r="J110" s="7">
        <v>0</v>
      </c>
      <c r="K110" s="7">
        <v>0</v>
      </c>
      <c r="L110" s="7">
        <v>0</v>
      </c>
      <c r="M110" s="7">
        <v>0</v>
      </c>
      <c r="N110" s="10">
        <f>'Calc_70%'!G104+'Calc_70%'!H104</f>
        <v>0</v>
      </c>
      <c r="O110" s="7">
        <v>0</v>
      </c>
      <c r="P110" s="7">
        <v>0</v>
      </c>
      <c r="Q110" s="7">
        <v>0</v>
      </c>
      <c r="R110" s="1"/>
      <c r="S110" s="1"/>
      <c r="T110" s="1"/>
      <c r="U110" s="1"/>
    </row>
    <row r="111" spans="1:21" x14ac:dyDescent="0.25">
      <c r="A111" s="1"/>
      <c r="B111" s="1"/>
      <c r="C111" s="7">
        <v>96</v>
      </c>
      <c r="D111" s="8">
        <f>IFERROR('Calc_70%'!K105,0)</f>
        <v>47270</v>
      </c>
      <c r="E111" s="9">
        <f t="shared" si="2"/>
        <v>30</v>
      </c>
      <c r="F111" s="10">
        <f t="shared" si="3"/>
        <v>0</v>
      </c>
      <c r="G111" s="10">
        <f>'Calc_70%'!C105</f>
        <v>0</v>
      </c>
      <c r="H111" s="10">
        <f>'Calc_70%'!D105</f>
        <v>0</v>
      </c>
      <c r="I111" s="7">
        <v>0</v>
      </c>
      <c r="J111" s="7">
        <v>0</v>
      </c>
      <c r="K111" s="7">
        <v>0</v>
      </c>
      <c r="L111" s="7">
        <v>0</v>
      </c>
      <c r="M111" s="7">
        <v>0</v>
      </c>
      <c r="N111" s="10">
        <f>'Calc_70%'!G105+'Calc_70%'!H105</f>
        <v>0</v>
      </c>
      <c r="O111" s="7">
        <v>0</v>
      </c>
      <c r="P111" s="7">
        <v>0</v>
      </c>
      <c r="Q111" s="7">
        <v>0</v>
      </c>
      <c r="R111" s="1"/>
      <c r="S111" s="1"/>
      <c r="T111" s="1"/>
      <c r="U111" s="1"/>
    </row>
    <row r="112" spans="1:21" x14ac:dyDescent="0.25">
      <c r="A112" s="1"/>
      <c r="B112" s="1"/>
      <c r="C112" s="7">
        <v>97</v>
      </c>
      <c r="D112" s="8">
        <f>IFERROR('Calc_70%'!K106,0)</f>
        <v>47300</v>
      </c>
      <c r="E112" s="9">
        <f t="shared" si="2"/>
        <v>31</v>
      </c>
      <c r="F112" s="10">
        <f t="shared" si="3"/>
        <v>0</v>
      </c>
      <c r="G112" s="10">
        <f>'Calc_70%'!C106</f>
        <v>0</v>
      </c>
      <c r="H112" s="10">
        <f>'Calc_70%'!D106</f>
        <v>0</v>
      </c>
      <c r="I112" s="7">
        <v>0</v>
      </c>
      <c r="J112" s="7">
        <v>0</v>
      </c>
      <c r="K112" s="7">
        <v>0</v>
      </c>
      <c r="L112" s="7">
        <v>0</v>
      </c>
      <c r="M112" s="7">
        <v>0</v>
      </c>
      <c r="N112" s="10">
        <f>'Calc_70%'!G106+'Calc_70%'!H106</f>
        <v>0</v>
      </c>
      <c r="O112" s="7">
        <v>0</v>
      </c>
      <c r="P112" s="7">
        <v>0</v>
      </c>
      <c r="Q112" s="7">
        <v>0</v>
      </c>
      <c r="R112" s="1"/>
      <c r="S112" s="1"/>
      <c r="T112" s="1"/>
      <c r="U112" s="1"/>
    </row>
    <row r="113" spans="1:21" x14ac:dyDescent="0.25">
      <c r="A113" s="1"/>
      <c r="B113" s="1"/>
      <c r="C113" s="7">
        <v>98</v>
      </c>
      <c r="D113" s="8">
        <f>IFERROR('Calc_70%'!K107,0)</f>
        <v>47331</v>
      </c>
      <c r="E113" s="9">
        <f t="shared" si="2"/>
        <v>31</v>
      </c>
      <c r="F113" s="10">
        <f t="shared" si="3"/>
        <v>0</v>
      </c>
      <c r="G113" s="10">
        <f>'Calc_70%'!C107</f>
        <v>0</v>
      </c>
      <c r="H113" s="10">
        <f>'Calc_70%'!D107</f>
        <v>0</v>
      </c>
      <c r="I113" s="7">
        <v>0</v>
      </c>
      <c r="J113" s="7">
        <v>0</v>
      </c>
      <c r="K113" s="7">
        <v>0</v>
      </c>
      <c r="L113" s="7">
        <v>0</v>
      </c>
      <c r="M113" s="7">
        <v>0</v>
      </c>
      <c r="N113" s="10">
        <f>'Calc_70%'!G107+'Calc_70%'!H107</f>
        <v>0</v>
      </c>
      <c r="O113" s="7">
        <v>0</v>
      </c>
      <c r="P113" s="7">
        <v>0</v>
      </c>
      <c r="Q113" s="7">
        <v>0</v>
      </c>
      <c r="R113" s="1"/>
      <c r="S113" s="1"/>
      <c r="T113" s="1"/>
      <c r="U113" s="1"/>
    </row>
    <row r="114" spans="1:21" x14ac:dyDescent="0.25">
      <c r="A114" s="1"/>
      <c r="B114" s="1"/>
      <c r="C114" s="7">
        <v>99</v>
      </c>
      <c r="D114" s="8">
        <f>IFERROR('Calc_70%'!K108,0)</f>
        <v>47362</v>
      </c>
      <c r="E114" s="9">
        <f t="shared" si="2"/>
        <v>30</v>
      </c>
      <c r="F114" s="10">
        <f t="shared" si="3"/>
        <v>0</v>
      </c>
      <c r="G114" s="10">
        <f>'Calc_70%'!C108</f>
        <v>0</v>
      </c>
      <c r="H114" s="10">
        <f>'Calc_70%'!D108</f>
        <v>0</v>
      </c>
      <c r="I114" s="7">
        <v>0</v>
      </c>
      <c r="J114" s="7">
        <v>0</v>
      </c>
      <c r="K114" s="7">
        <v>0</v>
      </c>
      <c r="L114" s="7">
        <v>0</v>
      </c>
      <c r="M114" s="7">
        <v>0</v>
      </c>
      <c r="N114" s="10">
        <f>'Calc_70%'!G108+'Calc_70%'!H108</f>
        <v>0</v>
      </c>
      <c r="O114" s="7">
        <v>0</v>
      </c>
      <c r="P114" s="7">
        <v>0</v>
      </c>
      <c r="Q114" s="7">
        <v>0</v>
      </c>
      <c r="R114" s="1"/>
      <c r="S114" s="1"/>
      <c r="T114" s="1"/>
      <c r="U114" s="1"/>
    </row>
    <row r="115" spans="1:21" x14ac:dyDescent="0.25">
      <c r="A115" s="1"/>
      <c r="B115" s="1"/>
      <c r="C115" s="7">
        <v>100</v>
      </c>
      <c r="D115" s="8">
        <f>IFERROR('Calc_70%'!K109,0)</f>
        <v>47392</v>
      </c>
      <c r="E115" s="9">
        <f t="shared" si="2"/>
        <v>31</v>
      </c>
      <c r="F115" s="10">
        <f t="shared" si="3"/>
        <v>0</v>
      </c>
      <c r="G115" s="10">
        <f>'Calc_70%'!C109</f>
        <v>0</v>
      </c>
      <c r="H115" s="10">
        <f>'Calc_70%'!D109</f>
        <v>0</v>
      </c>
      <c r="I115" s="7">
        <v>0</v>
      </c>
      <c r="J115" s="7">
        <v>0</v>
      </c>
      <c r="K115" s="7">
        <v>0</v>
      </c>
      <c r="L115" s="7">
        <v>0</v>
      </c>
      <c r="M115" s="7">
        <v>0</v>
      </c>
      <c r="N115" s="10">
        <f>'Calc_70%'!G109+'Calc_70%'!H109</f>
        <v>0</v>
      </c>
      <c r="O115" s="7">
        <v>0</v>
      </c>
      <c r="P115" s="7">
        <v>0</v>
      </c>
      <c r="Q115" s="7">
        <v>0</v>
      </c>
      <c r="R115" s="1"/>
      <c r="S115" s="1"/>
      <c r="T115" s="1"/>
      <c r="U115" s="1"/>
    </row>
    <row r="116" spans="1:21" x14ac:dyDescent="0.25">
      <c r="A116" s="1"/>
      <c r="B116" s="1"/>
      <c r="C116" s="7">
        <v>101</v>
      </c>
      <c r="D116" s="8">
        <f>IFERROR('Calc_70%'!K110,0)</f>
        <v>47423</v>
      </c>
      <c r="E116" s="9">
        <f t="shared" si="2"/>
        <v>30</v>
      </c>
      <c r="F116" s="10">
        <f t="shared" si="3"/>
        <v>0</v>
      </c>
      <c r="G116" s="10">
        <f>'Calc_70%'!C110</f>
        <v>0</v>
      </c>
      <c r="H116" s="10">
        <f>'Calc_70%'!D110</f>
        <v>0</v>
      </c>
      <c r="I116" s="7">
        <v>0</v>
      </c>
      <c r="J116" s="7">
        <v>0</v>
      </c>
      <c r="K116" s="7">
        <v>0</v>
      </c>
      <c r="L116" s="7">
        <v>0</v>
      </c>
      <c r="M116" s="7">
        <v>0</v>
      </c>
      <c r="N116" s="10">
        <f>'Calc_70%'!G110+'Calc_70%'!H110</f>
        <v>0</v>
      </c>
      <c r="O116" s="7">
        <v>0</v>
      </c>
      <c r="P116" s="7">
        <v>0</v>
      </c>
      <c r="Q116" s="7">
        <v>0</v>
      </c>
      <c r="R116" s="1"/>
      <c r="S116" s="1"/>
      <c r="T116" s="1"/>
      <c r="U116" s="1"/>
    </row>
    <row r="117" spans="1:21" x14ac:dyDescent="0.25">
      <c r="A117" s="1"/>
      <c r="B117" s="1"/>
      <c r="C117" s="7">
        <v>102</v>
      </c>
      <c r="D117" s="8">
        <f>IFERROR('Calc_70%'!K111,0)</f>
        <v>47453</v>
      </c>
      <c r="E117" s="9">
        <f t="shared" si="2"/>
        <v>31</v>
      </c>
      <c r="F117" s="10">
        <f t="shared" si="3"/>
        <v>0</v>
      </c>
      <c r="G117" s="10">
        <f>'Calc_70%'!C111</f>
        <v>0</v>
      </c>
      <c r="H117" s="10">
        <f>'Calc_70%'!D111</f>
        <v>0</v>
      </c>
      <c r="I117" s="7">
        <v>0</v>
      </c>
      <c r="J117" s="7">
        <v>0</v>
      </c>
      <c r="K117" s="7">
        <v>0</v>
      </c>
      <c r="L117" s="7">
        <v>0</v>
      </c>
      <c r="M117" s="7">
        <v>0</v>
      </c>
      <c r="N117" s="10">
        <f>'Calc_70%'!G111+'Calc_70%'!H111</f>
        <v>0</v>
      </c>
      <c r="O117" s="7">
        <v>0</v>
      </c>
      <c r="P117" s="7">
        <v>0</v>
      </c>
      <c r="Q117" s="7">
        <v>0</v>
      </c>
      <c r="R117" s="1"/>
      <c r="S117" s="1"/>
      <c r="T117" s="1"/>
      <c r="U117" s="1"/>
    </row>
    <row r="118" spans="1:21" x14ac:dyDescent="0.25">
      <c r="A118" s="1"/>
      <c r="B118" s="1"/>
      <c r="C118" s="7">
        <v>103</v>
      </c>
      <c r="D118" s="8">
        <f>IFERROR('Calc_70%'!K112,0)</f>
        <v>47484</v>
      </c>
      <c r="E118" s="9">
        <f t="shared" si="2"/>
        <v>31</v>
      </c>
      <c r="F118" s="10">
        <f t="shared" si="3"/>
        <v>0</v>
      </c>
      <c r="G118" s="10">
        <f>'Calc_70%'!C112</f>
        <v>0</v>
      </c>
      <c r="H118" s="10">
        <f>'Calc_70%'!D112</f>
        <v>0</v>
      </c>
      <c r="I118" s="7">
        <v>0</v>
      </c>
      <c r="J118" s="7">
        <v>0</v>
      </c>
      <c r="K118" s="7">
        <v>0</v>
      </c>
      <c r="L118" s="7">
        <v>0</v>
      </c>
      <c r="M118" s="7">
        <v>0</v>
      </c>
      <c r="N118" s="10">
        <f>'Calc_70%'!G112+'Calc_70%'!H112</f>
        <v>0</v>
      </c>
      <c r="O118" s="7">
        <v>0</v>
      </c>
      <c r="P118" s="7">
        <v>0</v>
      </c>
      <c r="Q118" s="7">
        <v>0</v>
      </c>
      <c r="R118" s="1"/>
      <c r="S118" s="1"/>
      <c r="T118" s="1"/>
      <c r="U118" s="1"/>
    </row>
    <row r="119" spans="1:21" x14ac:dyDescent="0.25">
      <c r="A119" s="1"/>
      <c r="B119" s="1"/>
      <c r="C119" s="7">
        <v>104</v>
      </c>
      <c r="D119" s="8">
        <f>IFERROR('Calc_70%'!K113,0)</f>
        <v>47515</v>
      </c>
      <c r="E119" s="9">
        <f t="shared" si="2"/>
        <v>28</v>
      </c>
      <c r="F119" s="10">
        <f t="shared" si="3"/>
        <v>0</v>
      </c>
      <c r="G119" s="10">
        <f>'Calc_70%'!C113</f>
        <v>0</v>
      </c>
      <c r="H119" s="10">
        <f>'Calc_70%'!D113</f>
        <v>0</v>
      </c>
      <c r="I119" s="7">
        <v>0</v>
      </c>
      <c r="J119" s="7">
        <v>0</v>
      </c>
      <c r="K119" s="7">
        <v>0</v>
      </c>
      <c r="L119" s="7">
        <v>0</v>
      </c>
      <c r="M119" s="7">
        <v>0</v>
      </c>
      <c r="N119" s="10">
        <f>'Calc_70%'!G113+'Calc_70%'!H113</f>
        <v>0</v>
      </c>
      <c r="O119" s="7">
        <v>0</v>
      </c>
      <c r="P119" s="7">
        <v>0</v>
      </c>
      <c r="Q119" s="7">
        <v>0</v>
      </c>
      <c r="R119" s="1"/>
      <c r="S119" s="1"/>
      <c r="T119" s="1"/>
      <c r="U119" s="1"/>
    </row>
    <row r="120" spans="1:21" x14ac:dyDescent="0.25">
      <c r="A120" s="1"/>
      <c r="B120" s="1"/>
      <c r="C120" s="7">
        <v>105</v>
      </c>
      <c r="D120" s="8">
        <f>IFERROR('Calc_70%'!K114,0)</f>
        <v>47543</v>
      </c>
      <c r="E120" s="9">
        <f t="shared" si="2"/>
        <v>31</v>
      </c>
      <c r="F120" s="10">
        <f t="shared" si="3"/>
        <v>0</v>
      </c>
      <c r="G120" s="10">
        <f>'Calc_70%'!C114</f>
        <v>0</v>
      </c>
      <c r="H120" s="10">
        <f>'Calc_70%'!D114</f>
        <v>0</v>
      </c>
      <c r="I120" s="7">
        <v>0</v>
      </c>
      <c r="J120" s="7">
        <v>0</v>
      </c>
      <c r="K120" s="7">
        <v>0</v>
      </c>
      <c r="L120" s="7">
        <v>0</v>
      </c>
      <c r="M120" s="7">
        <v>0</v>
      </c>
      <c r="N120" s="10">
        <f>'Calc_70%'!G114+'Calc_70%'!H114</f>
        <v>0</v>
      </c>
      <c r="O120" s="7">
        <v>0</v>
      </c>
      <c r="P120" s="7">
        <v>0</v>
      </c>
      <c r="Q120" s="7">
        <v>0</v>
      </c>
      <c r="R120" s="1"/>
      <c r="S120" s="1"/>
      <c r="T120" s="1"/>
      <c r="U120" s="1"/>
    </row>
    <row r="121" spans="1:21" x14ac:dyDescent="0.25">
      <c r="A121" s="1"/>
      <c r="B121" s="1"/>
      <c r="C121" s="7">
        <v>106</v>
      </c>
      <c r="D121" s="8">
        <f>IFERROR('Calc_70%'!K115,0)</f>
        <v>47574</v>
      </c>
      <c r="E121" s="9">
        <f t="shared" si="2"/>
        <v>30</v>
      </c>
      <c r="F121" s="10">
        <f t="shared" si="3"/>
        <v>0</v>
      </c>
      <c r="G121" s="10">
        <f>'Calc_70%'!C115</f>
        <v>0</v>
      </c>
      <c r="H121" s="10">
        <f>'Calc_70%'!D115</f>
        <v>0</v>
      </c>
      <c r="I121" s="7">
        <v>0</v>
      </c>
      <c r="J121" s="7">
        <v>0</v>
      </c>
      <c r="K121" s="7">
        <v>0</v>
      </c>
      <c r="L121" s="7">
        <v>0</v>
      </c>
      <c r="M121" s="7">
        <v>0</v>
      </c>
      <c r="N121" s="10">
        <f>'Calc_70%'!G115+'Calc_70%'!H115</f>
        <v>0</v>
      </c>
      <c r="O121" s="7">
        <v>0</v>
      </c>
      <c r="P121" s="7">
        <v>0</v>
      </c>
      <c r="Q121" s="7">
        <v>0</v>
      </c>
      <c r="R121" s="1"/>
      <c r="S121" s="1"/>
      <c r="T121" s="1"/>
      <c r="U121" s="1"/>
    </row>
    <row r="122" spans="1:21" x14ac:dyDescent="0.25">
      <c r="A122" s="1"/>
      <c r="B122" s="1"/>
      <c r="C122" s="7">
        <v>107</v>
      </c>
      <c r="D122" s="8">
        <f>IFERROR('Calc_70%'!K116,0)</f>
        <v>47604</v>
      </c>
      <c r="E122" s="9">
        <f t="shared" si="2"/>
        <v>31</v>
      </c>
      <c r="F122" s="10">
        <f t="shared" si="3"/>
        <v>0</v>
      </c>
      <c r="G122" s="10">
        <f>'Calc_70%'!C116</f>
        <v>0</v>
      </c>
      <c r="H122" s="10">
        <f>'Calc_70%'!D116</f>
        <v>0</v>
      </c>
      <c r="I122" s="7">
        <v>0</v>
      </c>
      <c r="J122" s="7">
        <v>0</v>
      </c>
      <c r="K122" s="7">
        <v>0</v>
      </c>
      <c r="L122" s="7">
        <v>0</v>
      </c>
      <c r="M122" s="7">
        <v>0</v>
      </c>
      <c r="N122" s="10">
        <f>'Calc_70%'!G116+'Calc_70%'!H116</f>
        <v>0</v>
      </c>
      <c r="O122" s="7">
        <v>0</v>
      </c>
      <c r="P122" s="7">
        <v>0</v>
      </c>
      <c r="Q122" s="7">
        <v>0</v>
      </c>
      <c r="R122" s="1"/>
      <c r="S122" s="1"/>
      <c r="T122" s="1"/>
      <c r="U122" s="1"/>
    </row>
    <row r="123" spans="1:21" x14ac:dyDescent="0.25">
      <c r="A123" s="1"/>
      <c r="B123" s="1"/>
      <c r="C123" s="7">
        <v>108</v>
      </c>
      <c r="D123" s="8">
        <f>IFERROR('Calc_70%'!K117,0)</f>
        <v>47635</v>
      </c>
      <c r="E123" s="9">
        <f t="shared" si="2"/>
        <v>30</v>
      </c>
      <c r="F123" s="10">
        <f t="shared" si="3"/>
        <v>0</v>
      </c>
      <c r="G123" s="10">
        <f>'Calc_70%'!C117</f>
        <v>0</v>
      </c>
      <c r="H123" s="10">
        <f>'Calc_70%'!D117</f>
        <v>0</v>
      </c>
      <c r="I123" s="7">
        <v>0</v>
      </c>
      <c r="J123" s="7">
        <v>0</v>
      </c>
      <c r="K123" s="7">
        <v>0</v>
      </c>
      <c r="L123" s="7">
        <v>0</v>
      </c>
      <c r="M123" s="7">
        <v>0</v>
      </c>
      <c r="N123" s="10">
        <f>'Calc_70%'!G117+'Calc_70%'!H117</f>
        <v>0</v>
      </c>
      <c r="O123" s="7">
        <v>0</v>
      </c>
      <c r="P123" s="7">
        <v>0</v>
      </c>
      <c r="Q123" s="7">
        <v>0</v>
      </c>
      <c r="R123" s="1"/>
      <c r="S123" s="1"/>
      <c r="T123" s="1"/>
      <c r="U123" s="1"/>
    </row>
    <row r="124" spans="1:21" x14ac:dyDescent="0.25">
      <c r="A124" s="1"/>
      <c r="B124" s="1"/>
      <c r="C124" s="7">
        <v>109</v>
      </c>
      <c r="D124" s="8">
        <f>IFERROR('Calc_70%'!K118,0)</f>
        <v>47665</v>
      </c>
      <c r="E124" s="9">
        <f t="shared" si="2"/>
        <v>31</v>
      </c>
      <c r="F124" s="10">
        <f t="shared" si="3"/>
        <v>0</v>
      </c>
      <c r="G124" s="10">
        <f>'Calc_70%'!C118</f>
        <v>0</v>
      </c>
      <c r="H124" s="10">
        <f>'Calc_70%'!D118</f>
        <v>0</v>
      </c>
      <c r="I124" s="7">
        <v>0</v>
      </c>
      <c r="J124" s="7">
        <v>0</v>
      </c>
      <c r="K124" s="7">
        <v>0</v>
      </c>
      <c r="L124" s="7">
        <v>0</v>
      </c>
      <c r="M124" s="7">
        <v>0</v>
      </c>
      <c r="N124" s="10">
        <f>'Calc_70%'!G118+'Calc_70%'!H118</f>
        <v>0</v>
      </c>
      <c r="O124" s="7">
        <v>0</v>
      </c>
      <c r="P124" s="7">
        <v>0</v>
      </c>
      <c r="Q124" s="7">
        <v>0</v>
      </c>
      <c r="R124" s="1"/>
      <c r="S124" s="1"/>
      <c r="T124" s="1"/>
      <c r="U124" s="1"/>
    </row>
    <row r="125" spans="1:21" x14ac:dyDescent="0.25">
      <c r="A125" s="1"/>
      <c r="B125" s="1"/>
      <c r="C125" s="7">
        <v>110</v>
      </c>
      <c r="D125" s="8">
        <f>IFERROR('Calc_70%'!K119,0)</f>
        <v>47696</v>
      </c>
      <c r="E125" s="9">
        <f t="shared" si="2"/>
        <v>31</v>
      </c>
      <c r="F125" s="10">
        <f t="shared" si="3"/>
        <v>0</v>
      </c>
      <c r="G125" s="10">
        <f>'Calc_70%'!C119</f>
        <v>0</v>
      </c>
      <c r="H125" s="10">
        <f>'Calc_70%'!D119</f>
        <v>0</v>
      </c>
      <c r="I125" s="7">
        <v>0</v>
      </c>
      <c r="J125" s="7">
        <v>0</v>
      </c>
      <c r="K125" s="7">
        <v>0</v>
      </c>
      <c r="L125" s="7">
        <v>0</v>
      </c>
      <c r="M125" s="7">
        <v>0</v>
      </c>
      <c r="N125" s="10">
        <f>'Calc_70%'!G119+'Calc_70%'!H119</f>
        <v>0</v>
      </c>
      <c r="O125" s="7">
        <v>0</v>
      </c>
      <c r="P125" s="7">
        <v>0</v>
      </c>
      <c r="Q125" s="7">
        <v>0</v>
      </c>
      <c r="R125" s="1"/>
      <c r="S125" s="1"/>
      <c r="T125" s="1"/>
      <c r="U125" s="1"/>
    </row>
    <row r="126" spans="1:21" x14ac:dyDescent="0.25">
      <c r="A126" s="1"/>
      <c r="B126" s="1"/>
      <c r="C126" s="7">
        <v>111</v>
      </c>
      <c r="D126" s="8">
        <f>IFERROR('Calc_70%'!K120,0)</f>
        <v>47727</v>
      </c>
      <c r="E126" s="9">
        <f t="shared" si="2"/>
        <v>30</v>
      </c>
      <c r="F126" s="10">
        <f t="shared" si="3"/>
        <v>0</v>
      </c>
      <c r="G126" s="10">
        <f>'Calc_70%'!C120</f>
        <v>0</v>
      </c>
      <c r="H126" s="10">
        <f>'Calc_70%'!D120</f>
        <v>0</v>
      </c>
      <c r="I126" s="7">
        <v>0</v>
      </c>
      <c r="J126" s="7">
        <v>0</v>
      </c>
      <c r="K126" s="7">
        <v>0</v>
      </c>
      <c r="L126" s="7">
        <v>0</v>
      </c>
      <c r="M126" s="7">
        <v>0</v>
      </c>
      <c r="N126" s="10">
        <f>'Calc_70%'!G120+'Calc_70%'!H120</f>
        <v>0</v>
      </c>
      <c r="O126" s="7">
        <v>0</v>
      </c>
      <c r="P126" s="7">
        <v>0</v>
      </c>
      <c r="Q126" s="7">
        <v>0</v>
      </c>
      <c r="R126" s="1"/>
      <c r="S126" s="1"/>
      <c r="T126" s="1"/>
      <c r="U126" s="1"/>
    </row>
    <row r="127" spans="1:21" x14ac:dyDescent="0.25">
      <c r="A127" s="1"/>
      <c r="B127" s="1"/>
      <c r="C127" s="7">
        <v>112</v>
      </c>
      <c r="D127" s="8">
        <f>IFERROR('Calc_70%'!K121,0)</f>
        <v>47757</v>
      </c>
      <c r="E127" s="9">
        <f t="shared" si="2"/>
        <v>31</v>
      </c>
      <c r="F127" s="10">
        <f t="shared" si="3"/>
        <v>0</v>
      </c>
      <c r="G127" s="10">
        <f>'Calc_70%'!C121</f>
        <v>0</v>
      </c>
      <c r="H127" s="10">
        <f>'Calc_70%'!D121</f>
        <v>0</v>
      </c>
      <c r="I127" s="7">
        <v>0</v>
      </c>
      <c r="J127" s="7">
        <v>0</v>
      </c>
      <c r="K127" s="7">
        <v>0</v>
      </c>
      <c r="L127" s="7">
        <v>0</v>
      </c>
      <c r="M127" s="7">
        <v>0</v>
      </c>
      <c r="N127" s="10">
        <f>'Calc_70%'!G121+'Calc_70%'!H121</f>
        <v>0</v>
      </c>
      <c r="O127" s="7">
        <v>0</v>
      </c>
      <c r="P127" s="7">
        <v>0</v>
      </c>
      <c r="Q127" s="7">
        <v>0</v>
      </c>
      <c r="R127" s="1"/>
      <c r="S127" s="1"/>
      <c r="T127" s="1"/>
      <c r="U127" s="1"/>
    </row>
    <row r="128" spans="1:21" x14ac:dyDescent="0.25">
      <c r="A128" s="1"/>
      <c r="B128" s="1"/>
      <c r="C128" s="7">
        <v>113</v>
      </c>
      <c r="D128" s="8">
        <f>IFERROR('Calc_70%'!K122,0)</f>
        <v>47788</v>
      </c>
      <c r="E128" s="9">
        <f t="shared" si="2"/>
        <v>30</v>
      </c>
      <c r="F128" s="10">
        <f t="shared" si="3"/>
        <v>0</v>
      </c>
      <c r="G128" s="10">
        <f>'Calc_70%'!C122</f>
        <v>0</v>
      </c>
      <c r="H128" s="10">
        <f>'Calc_70%'!D122</f>
        <v>0</v>
      </c>
      <c r="I128" s="7">
        <v>0</v>
      </c>
      <c r="J128" s="7">
        <v>0</v>
      </c>
      <c r="K128" s="7">
        <v>0</v>
      </c>
      <c r="L128" s="7">
        <v>0</v>
      </c>
      <c r="M128" s="7">
        <v>0</v>
      </c>
      <c r="N128" s="10">
        <f>'Calc_70%'!G122+'Calc_70%'!H122</f>
        <v>0</v>
      </c>
      <c r="O128" s="7">
        <v>0</v>
      </c>
      <c r="P128" s="7">
        <v>0</v>
      </c>
      <c r="Q128" s="7">
        <v>0</v>
      </c>
      <c r="R128" s="1"/>
      <c r="S128" s="1"/>
      <c r="T128" s="1"/>
      <c r="U128" s="1"/>
    </row>
    <row r="129" spans="1:21" x14ac:dyDescent="0.25">
      <c r="A129" s="1"/>
      <c r="B129" s="1"/>
      <c r="C129" s="7">
        <v>114</v>
      </c>
      <c r="D129" s="8">
        <f>IFERROR('Calc_70%'!K123,0)</f>
        <v>47818</v>
      </c>
      <c r="E129" s="9">
        <f t="shared" si="2"/>
        <v>31</v>
      </c>
      <c r="F129" s="10">
        <f t="shared" si="3"/>
        <v>0</v>
      </c>
      <c r="G129" s="10">
        <f>'Calc_70%'!C123</f>
        <v>0</v>
      </c>
      <c r="H129" s="10">
        <f>'Calc_70%'!D123</f>
        <v>0</v>
      </c>
      <c r="I129" s="7">
        <v>0</v>
      </c>
      <c r="J129" s="7">
        <v>0</v>
      </c>
      <c r="K129" s="7">
        <v>0</v>
      </c>
      <c r="L129" s="7">
        <v>0</v>
      </c>
      <c r="M129" s="7">
        <v>0</v>
      </c>
      <c r="N129" s="10">
        <f>'Calc_70%'!G123+'Calc_70%'!H123</f>
        <v>0</v>
      </c>
      <c r="O129" s="7">
        <v>0</v>
      </c>
      <c r="P129" s="7">
        <v>0</v>
      </c>
      <c r="Q129" s="7">
        <v>0</v>
      </c>
      <c r="R129" s="1"/>
      <c r="S129" s="1"/>
      <c r="T129" s="1"/>
      <c r="U129" s="1"/>
    </row>
    <row r="130" spans="1:21" x14ac:dyDescent="0.25">
      <c r="A130" s="1"/>
      <c r="B130" s="1"/>
      <c r="C130" s="7">
        <v>115</v>
      </c>
      <c r="D130" s="8">
        <f>IFERROR('Calc_70%'!K124,0)</f>
        <v>47849</v>
      </c>
      <c r="E130" s="9">
        <f t="shared" si="2"/>
        <v>31</v>
      </c>
      <c r="F130" s="10">
        <f t="shared" si="3"/>
        <v>0</v>
      </c>
      <c r="G130" s="10">
        <f>'Calc_70%'!C124</f>
        <v>0</v>
      </c>
      <c r="H130" s="10">
        <f>'Calc_70%'!D124</f>
        <v>0</v>
      </c>
      <c r="I130" s="7">
        <v>0</v>
      </c>
      <c r="J130" s="7">
        <v>0</v>
      </c>
      <c r="K130" s="7">
        <v>0</v>
      </c>
      <c r="L130" s="7">
        <v>0</v>
      </c>
      <c r="M130" s="7">
        <v>0</v>
      </c>
      <c r="N130" s="10">
        <f>'Calc_70%'!G124+'Calc_70%'!H124</f>
        <v>0</v>
      </c>
      <c r="O130" s="7">
        <v>0</v>
      </c>
      <c r="P130" s="7">
        <v>0</v>
      </c>
      <c r="Q130" s="7">
        <v>0</v>
      </c>
      <c r="R130" s="1"/>
      <c r="S130" s="1"/>
      <c r="T130" s="1"/>
      <c r="U130" s="1"/>
    </row>
    <row r="131" spans="1:21" x14ac:dyDescent="0.25">
      <c r="A131" s="1"/>
      <c r="B131" s="1"/>
      <c r="C131" s="7">
        <v>116</v>
      </c>
      <c r="D131" s="8">
        <f>IFERROR('Calc_70%'!K125,0)</f>
        <v>47880</v>
      </c>
      <c r="E131" s="9">
        <f t="shared" si="2"/>
        <v>28</v>
      </c>
      <c r="F131" s="10">
        <f t="shared" si="3"/>
        <v>0</v>
      </c>
      <c r="G131" s="10">
        <f>'Calc_70%'!C125</f>
        <v>0</v>
      </c>
      <c r="H131" s="10">
        <f>'Calc_70%'!D125</f>
        <v>0</v>
      </c>
      <c r="I131" s="7">
        <v>0</v>
      </c>
      <c r="J131" s="7">
        <v>0</v>
      </c>
      <c r="K131" s="7">
        <v>0</v>
      </c>
      <c r="L131" s="7">
        <v>0</v>
      </c>
      <c r="M131" s="7">
        <v>0</v>
      </c>
      <c r="N131" s="10">
        <f>'Calc_70%'!G125+'Calc_70%'!H125</f>
        <v>0</v>
      </c>
      <c r="O131" s="7">
        <v>0</v>
      </c>
      <c r="P131" s="7">
        <v>0</v>
      </c>
      <c r="Q131" s="7">
        <v>0</v>
      </c>
      <c r="R131" s="1"/>
      <c r="S131" s="1"/>
      <c r="T131" s="1"/>
      <c r="U131" s="1"/>
    </row>
    <row r="132" spans="1:21" x14ac:dyDescent="0.25">
      <c r="A132" s="1"/>
      <c r="B132" s="1"/>
      <c r="C132" s="7">
        <v>117</v>
      </c>
      <c r="D132" s="8">
        <f>IFERROR('Calc_70%'!K126,0)</f>
        <v>47908</v>
      </c>
      <c r="E132" s="9">
        <f t="shared" si="2"/>
        <v>31</v>
      </c>
      <c r="F132" s="10">
        <f t="shared" si="3"/>
        <v>0</v>
      </c>
      <c r="G132" s="10">
        <f>'Calc_70%'!C126</f>
        <v>0</v>
      </c>
      <c r="H132" s="10">
        <f>'Calc_70%'!D126</f>
        <v>0</v>
      </c>
      <c r="I132" s="7">
        <v>0</v>
      </c>
      <c r="J132" s="7">
        <v>0</v>
      </c>
      <c r="K132" s="7">
        <v>0</v>
      </c>
      <c r="L132" s="7">
        <v>0</v>
      </c>
      <c r="M132" s="7">
        <v>0</v>
      </c>
      <c r="N132" s="10">
        <f>'Calc_70%'!G126+'Calc_70%'!H126</f>
        <v>0</v>
      </c>
      <c r="O132" s="7">
        <v>0</v>
      </c>
      <c r="P132" s="7">
        <v>0</v>
      </c>
      <c r="Q132" s="7">
        <v>0</v>
      </c>
      <c r="R132" s="1"/>
      <c r="S132" s="1"/>
      <c r="T132" s="1"/>
      <c r="U132" s="1"/>
    </row>
    <row r="133" spans="1:21" x14ac:dyDescent="0.25">
      <c r="A133" s="1"/>
      <c r="B133" s="1"/>
      <c r="C133" s="7">
        <v>118</v>
      </c>
      <c r="D133" s="8">
        <f>IFERROR('Calc_70%'!K127,0)</f>
        <v>47939</v>
      </c>
      <c r="E133" s="9">
        <f t="shared" si="2"/>
        <v>30</v>
      </c>
      <c r="F133" s="10">
        <f t="shared" si="3"/>
        <v>0</v>
      </c>
      <c r="G133" s="10">
        <f>'Calc_70%'!C127</f>
        <v>0</v>
      </c>
      <c r="H133" s="10">
        <f>'Calc_70%'!D127</f>
        <v>0</v>
      </c>
      <c r="I133" s="7">
        <v>0</v>
      </c>
      <c r="J133" s="7">
        <v>0</v>
      </c>
      <c r="K133" s="7">
        <v>0</v>
      </c>
      <c r="L133" s="7">
        <v>0</v>
      </c>
      <c r="M133" s="7">
        <v>0</v>
      </c>
      <c r="N133" s="10">
        <f>'Calc_70%'!G127+'Calc_70%'!H127</f>
        <v>0</v>
      </c>
      <c r="O133" s="7">
        <v>0</v>
      </c>
      <c r="P133" s="7">
        <v>0</v>
      </c>
      <c r="Q133" s="7">
        <v>0</v>
      </c>
      <c r="R133" s="1"/>
      <c r="S133" s="1"/>
      <c r="T133" s="1"/>
      <c r="U133" s="1"/>
    </row>
    <row r="134" spans="1:21" x14ac:dyDescent="0.25">
      <c r="A134" s="1"/>
      <c r="B134" s="1"/>
      <c r="C134" s="7">
        <v>119</v>
      </c>
      <c r="D134" s="8">
        <f>IFERROR('Calc_70%'!K128,0)</f>
        <v>47969</v>
      </c>
      <c r="E134" s="9">
        <f t="shared" si="2"/>
        <v>31</v>
      </c>
      <c r="F134" s="10">
        <f t="shared" si="3"/>
        <v>0</v>
      </c>
      <c r="G134" s="10">
        <f>'Calc_70%'!C128</f>
        <v>0</v>
      </c>
      <c r="H134" s="10">
        <f>'Calc_70%'!D128</f>
        <v>0</v>
      </c>
      <c r="I134" s="7">
        <v>0</v>
      </c>
      <c r="J134" s="7">
        <v>0</v>
      </c>
      <c r="K134" s="7">
        <v>0</v>
      </c>
      <c r="L134" s="7">
        <v>0</v>
      </c>
      <c r="M134" s="7">
        <v>0</v>
      </c>
      <c r="N134" s="10">
        <f>'Calc_70%'!G128+'Calc_70%'!H128</f>
        <v>0</v>
      </c>
      <c r="O134" s="7">
        <v>0</v>
      </c>
      <c r="P134" s="7">
        <v>0</v>
      </c>
      <c r="Q134" s="7">
        <v>0</v>
      </c>
      <c r="R134" s="1"/>
      <c r="S134" s="1"/>
      <c r="T134" s="1"/>
      <c r="U134" s="1"/>
    </row>
    <row r="135" spans="1:21" x14ac:dyDescent="0.25">
      <c r="A135" s="1"/>
      <c r="B135" s="1"/>
      <c r="C135" s="7">
        <v>120</v>
      </c>
      <c r="D135" s="8">
        <f>IFERROR('Calc_70%'!K129,0)</f>
        <v>48000</v>
      </c>
      <c r="E135" s="9">
        <f t="shared" si="2"/>
        <v>30</v>
      </c>
      <c r="F135" s="10">
        <f t="shared" si="3"/>
        <v>0</v>
      </c>
      <c r="G135" s="10">
        <f>'Calc_70%'!C129</f>
        <v>0</v>
      </c>
      <c r="H135" s="10">
        <f>'Calc_70%'!D129</f>
        <v>0</v>
      </c>
      <c r="I135" s="7">
        <v>0</v>
      </c>
      <c r="J135" s="7">
        <v>0</v>
      </c>
      <c r="K135" s="7">
        <v>0</v>
      </c>
      <c r="L135" s="7">
        <v>0</v>
      </c>
      <c r="M135" s="7">
        <v>0</v>
      </c>
      <c r="N135" s="10">
        <f>'Calc_70%'!G129+'Calc_70%'!H129</f>
        <v>0</v>
      </c>
      <c r="O135" s="7">
        <v>0</v>
      </c>
      <c r="P135" s="7">
        <v>0</v>
      </c>
      <c r="Q135" s="7">
        <v>0</v>
      </c>
      <c r="R135" s="1"/>
      <c r="S135" s="1"/>
      <c r="T135" s="1"/>
      <c r="U135" s="1"/>
    </row>
    <row r="136" spans="1:21" x14ac:dyDescent="0.25">
      <c r="A136" s="1"/>
      <c r="B136" s="1"/>
      <c r="C136" s="7">
        <v>121</v>
      </c>
      <c r="D136" s="8">
        <f>IFERROR('Calc_70%'!K130,0)</f>
        <v>48030</v>
      </c>
      <c r="E136" s="9">
        <f t="shared" si="2"/>
        <v>31</v>
      </c>
      <c r="F136" s="10">
        <f t="shared" si="3"/>
        <v>0</v>
      </c>
      <c r="G136" s="10">
        <f>'Calc_70%'!C130</f>
        <v>0</v>
      </c>
      <c r="H136" s="10">
        <f>'Calc_70%'!D130</f>
        <v>0</v>
      </c>
      <c r="I136" s="7">
        <v>0</v>
      </c>
      <c r="J136" s="7">
        <v>0</v>
      </c>
      <c r="K136" s="7">
        <v>0</v>
      </c>
      <c r="L136" s="7">
        <v>0</v>
      </c>
      <c r="M136" s="7">
        <v>0</v>
      </c>
      <c r="N136" s="10">
        <f>'Calc_70%'!G130+'Calc_70%'!H130</f>
        <v>0</v>
      </c>
      <c r="O136" s="7">
        <v>0</v>
      </c>
      <c r="P136" s="7">
        <v>0</v>
      </c>
      <c r="Q136" s="7">
        <v>0</v>
      </c>
      <c r="R136" s="1"/>
      <c r="S136" s="1"/>
      <c r="T136" s="1"/>
      <c r="U136" s="1"/>
    </row>
    <row r="137" spans="1:21" x14ac:dyDescent="0.25">
      <c r="A137" s="1"/>
      <c r="B137" s="1"/>
      <c r="C137" s="7">
        <v>122</v>
      </c>
      <c r="D137" s="8">
        <f>IFERROR('Calc_70%'!K131,0)</f>
        <v>48061</v>
      </c>
      <c r="E137" s="9">
        <f t="shared" si="2"/>
        <v>31</v>
      </c>
      <c r="F137" s="10">
        <f t="shared" si="3"/>
        <v>0</v>
      </c>
      <c r="G137" s="10">
        <f>'Calc_70%'!C131</f>
        <v>0</v>
      </c>
      <c r="H137" s="10">
        <f>'Calc_70%'!D131</f>
        <v>0</v>
      </c>
      <c r="I137" s="7">
        <v>0</v>
      </c>
      <c r="J137" s="7">
        <v>0</v>
      </c>
      <c r="K137" s="7">
        <v>0</v>
      </c>
      <c r="L137" s="7">
        <v>0</v>
      </c>
      <c r="M137" s="7">
        <v>0</v>
      </c>
      <c r="N137" s="10">
        <f>'Calc_70%'!G131+'Calc_70%'!H131</f>
        <v>0</v>
      </c>
      <c r="O137" s="7">
        <v>0</v>
      </c>
      <c r="P137" s="7">
        <v>0</v>
      </c>
      <c r="Q137" s="7">
        <v>0</v>
      </c>
      <c r="R137" s="1"/>
      <c r="S137" s="1"/>
      <c r="T137" s="1"/>
      <c r="U137" s="1"/>
    </row>
    <row r="138" spans="1:21" x14ac:dyDescent="0.25">
      <c r="A138" s="1"/>
      <c r="B138" s="1"/>
      <c r="C138" s="7">
        <v>123</v>
      </c>
      <c r="D138" s="8">
        <f>IFERROR('Calc_70%'!K132,0)</f>
        <v>48092</v>
      </c>
      <c r="E138" s="9">
        <f t="shared" si="2"/>
        <v>30</v>
      </c>
      <c r="F138" s="10">
        <f t="shared" si="3"/>
        <v>0</v>
      </c>
      <c r="G138" s="10">
        <f>'Calc_70%'!C132</f>
        <v>0</v>
      </c>
      <c r="H138" s="10">
        <f>'Calc_70%'!D132</f>
        <v>0</v>
      </c>
      <c r="I138" s="7">
        <v>0</v>
      </c>
      <c r="J138" s="7">
        <v>0</v>
      </c>
      <c r="K138" s="7">
        <v>0</v>
      </c>
      <c r="L138" s="7">
        <v>0</v>
      </c>
      <c r="M138" s="7">
        <v>0</v>
      </c>
      <c r="N138" s="10">
        <f>'Calc_70%'!G132+'Calc_70%'!H132</f>
        <v>0</v>
      </c>
      <c r="O138" s="7">
        <v>0</v>
      </c>
      <c r="P138" s="7">
        <v>0</v>
      </c>
      <c r="Q138" s="7">
        <v>0</v>
      </c>
      <c r="R138" s="1"/>
      <c r="S138" s="1"/>
      <c r="T138" s="1"/>
      <c r="U138" s="1"/>
    </row>
    <row r="139" spans="1:21" x14ac:dyDescent="0.25">
      <c r="A139" s="1"/>
      <c r="B139" s="1"/>
      <c r="C139" s="7">
        <v>124</v>
      </c>
      <c r="D139" s="8">
        <f>IFERROR('Calc_70%'!K133,0)</f>
        <v>48122</v>
      </c>
      <c r="E139" s="9">
        <f t="shared" si="2"/>
        <v>31</v>
      </c>
      <c r="F139" s="10">
        <f t="shared" si="3"/>
        <v>0</v>
      </c>
      <c r="G139" s="10">
        <f>'Calc_70%'!C133</f>
        <v>0</v>
      </c>
      <c r="H139" s="10">
        <f>'Calc_70%'!D133</f>
        <v>0</v>
      </c>
      <c r="I139" s="7">
        <v>0</v>
      </c>
      <c r="J139" s="7">
        <v>0</v>
      </c>
      <c r="K139" s="7">
        <v>0</v>
      </c>
      <c r="L139" s="7">
        <v>0</v>
      </c>
      <c r="M139" s="7">
        <v>0</v>
      </c>
      <c r="N139" s="10">
        <f>'Calc_70%'!G133+'Calc_70%'!H133</f>
        <v>0</v>
      </c>
      <c r="O139" s="7">
        <v>0</v>
      </c>
      <c r="P139" s="7">
        <v>0</v>
      </c>
      <c r="Q139" s="7">
        <v>0</v>
      </c>
      <c r="R139" s="1"/>
      <c r="S139" s="1"/>
      <c r="T139" s="1"/>
      <c r="U139" s="1"/>
    </row>
    <row r="140" spans="1:21" x14ac:dyDescent="0.25">
      <c r="A140" s="1"/>
      <c r="B140" s="1"/>
      <c r="C140" s="7">
        <v>125</v>
      </c>
      <c r="D140" s="8">
        <f>IFERROR('Calc_70%'!K134,0)</f>
        <v>48153</v>
      </c>
      <c r="E140" s="9">
        <f t="shared" si="2"/>
        <v>30</v>
      </c>
      <c r="F140" s="10">
        <f t="shared" si="3"/>
        <v>0</v>
      </c>
      <c r="G140" s="10">
        <f>'Calc_70%'!C134</f>
        <v>0</v>
      </c>
      <c r="H140" s="10">
        <f>'Calc_70%'!D134</f>
        <v>0</v>
      </c>
      <c r="I140" s="7">
        <v>0</v>
      </c>
      <c r="J140" s="7">
        <v>0</v>
      </c>
      <c r="K140" s="7">
        <v>0</v>
      </c>
      <c r="L140" s="7">
        <v>0</v>
      </c>
      <c r="M140" s="7">
        <v>0</v>
      </c>
      <c r="N140" s="10">
        <f>'Calc_70%'!G134+'Calc_70%'!H134</f>
        <v>0</v>
      </c>
      <c r="O140" s="7">
        <v>0</v>
      </c>
      <c r="P140" s="7">
        <v>0</v>
      </c>
      <c r="Q140" s="7">
        <v>0</v>
      </c>
      <c r="R140" s="1"/>
      <c r="S140" s="1"/>
      <c r="T140" s="1"/>
      <c r="U140" s="1"/>
    </row>
    <row r="141" spans="1:21" x14ac:dyDescent="0.25">
      <c r="A141" s="1"/>
      <c r="B141" s="1"/>
      <c r="C141" s="7">
        <v>126</v>
      </c>
      <c r="D141" s="8">
        <f>IFERROR('Calc_70%'!K135,0)</f>
        <v>48183</v>
      </c>
      <c r="E141" s="9">
        <f t="shared" si="2"/>
        <v>31</v>
      </c>
      <c r="F141" s="10">
        <f t="shared" si="3"/>
        <v>0</v>
      </c>
      <c r="G141" s="10">
        <f>'Calc_70%'!C135</f>
        <v>0</v>
      </c>
      <c r="H141" s="10">
        <f>'Calc_70%'!D135</f>
        <v>0</v>
      </c>
      <c r="I141" s="7">
        <v>0</v>
      </c>
      <c r="J141" s="7">
        <v>0</v>
      </c>
      <c r="K141" s="7">
        <v>0</v>
      </c>
      <c r="L141" s="7">
        <v>0</v>
      </c>
      <c r="M141" s="7">
        <v>0</v>
      </c>
      <c r="N141" s="10">
        <f>'Calc_70%'!G135+'Calc_70%'!H135</f>
        <v>0</v>
      </c>
      <c r="O141" s="7">
        <v>0</v>
      </c>
      <c r="P141" s="7">
        <v>0</v>
      </c>
      <c r="Q141" s="7">
        <v>0</v>
      </c>
      <c r="R141" s="1"/>
      <c r="S141" s="1"/>
      <c r="T141" s="1"/>
      <c r="U141" s="1"/>
    </row>
    <row r="142" spans="1:21" x14ac:dyDescent="0.25">
      <c r="A142" s="1"/>
      <c r="B142" s="1"/>
      <c r="C142" s="7">
        <v>127</v>
      </c>
      <c r="D142" s="8">
        <f>IFERROR('Calc_70%'!K136,0)</f>
        <v>48214</v>
      </c>
      <c r="E142" s="9">
        <f t="shared" si="2"/>
        <v>31</v>
      </c>
      <c r="F142" s="10">
        <f t="shared" si="3"/>
        <v>0</v>
      </c>
      <c r="G142" s="10">
        <f>'Calc_70%'!C136</f>
        <v>0</v>
      </c>
      <c r="H142" s="10">
        <f>'Calc_70%'!D136</f>
        <v>0</v>
      </c>
      <c r="I142" s="7">
        <v>0</v>
      </c>
      <c r="J142" s="7">
        <v>0</v>
      </c>
      <c r="K142" s="7">
        <v>0</v>
      </c>
      <c r="L142" s="7">
        <v>0</v>
      </c>
      <c r="M142" s="7">
        <v>0</v>
      </c>
      <c r="N142" s="10">
        <f>'Calc_70%'!G136+'Calc_70%'!H136</f>
        <v>0</v>
      </c>
      <c r="O142" s="7">
        <v>0</v>
      </c>
      <c r="P142" s="7">
        <v>0</v>
      </c>
      <c r="Q142" s="7">
        <v>0</v>
      </c>
      <c r="R142" s="1"/>
      <c r="S142" s="1"/>
      <c r="T142" s="1"/>
      <c r="U142" s="1"/>
    </row>
    <row r="143" spans="1:21" x14ac:dyDescent="0.25">
      <c r="A143" s="1"/>
      <c r="B143" s="1"/>
      <c r="C143" s="7">
        <v>128</v>
      </c>
      <c r="D143" s="8">
        <f>IFERROR('Calc_70%'!K137,0)</f>
        <v>48245</v>
      </c>
      <c r="E143" s="9">
        <f t="shared" si="2"/>
        <v>29</v>
      </c>
      <c r="F143" s="10">
        <f t="shared" si="3"/>
        <v>0</v>
      </c>
      <c r="G143" s="10">
        <f>'Calc_70%'!C137</f>
        <v>0</v>
      </c>
      <c r="H143" s="10">
        <f>'Calc_70%'!D137</f>
        <v>0</v>
      </c>
      <c r="I143" s="7">
        <v>0</v>
      </c>
      <c r="J143" s="7">
        <v>0</v>
      </c>
      <c r="K143" s="7">
        <v>0</v>
      </c>
      <c r="L143" s="7">
        <v>0</v>
      </c>
      <c r="M143" s="7">
        <v>0</v>
      </c>
      <c r="N143" s="10">
        <f>'Calc_70%'!G137+'Calc_70%'!H137</f>
        <v>0</v>
      </c>
      <c r="O143" s="7">
        <v>0</v>
      </c>
      <c r="P143" s="7">
        <v>0</v>
      </c>
      <c r="Q143" s="7">
        <v>0</v>
      </c>
      <c r="R143" s="1"/>
      <c r="S143" s="1"/>
      <c r="T143" s="1"/>
      <c r="U143" s="1"/>
    </row>
    <row r="144" spans="1:21" x14ac:dyDescent="0.25">
      <c r="A144" s="1"/>
      <c r="B144" s="1"/>
      <c r="C144" s="7">
        <v>129</v>
      </c>
      <c r="D144" s="8">
        <f>IFERROR('Calc_70%'!K138,0)</f>
        <v>48274</v>
      </c>
      <c r="E144" s="9">
        <f t="shared" si="2"/>
        <v>31</v>
      </c>
      <c r="F144" s="10">
        <f t="shared" si="3"/>
        <v>0</v>
      </c>
      <c r="G144" s="10">
        <f>'Calc_70%'!C138</f>
        <v>0</v>
      </c>
      <c r="H144" s="10">
        <f>'Calc_70%'!D138</f>
        <v>0</v>
      </c>
      <c r="I144" s="7">
        <v>0</v>
      </c>
      <c r="J144" s="7">
        <v>0</v>
      </c>
      <c r="K144" s="7">
        <v>0</v>
      </c>
      <c r="L144" s="7">
        <v>0</v>
      </c>
      <c r="M144" s="7">
        <v>0</v>
      </c>
      <c r="N144" s="10">
        <f>'Calc_70%'!G138+'Calc_70%'!H138</f>
        <v>0</v>
      </c>
      <c r="O144" s="7">
        <v>0</v>
      </c>
      <c r="P144" s="7">
        <v>0</v>
      </c>
      <c r="Q144" s="7">
        <v>0</v>
      </c>
      <c r="R144" s="1"/>
      <c r="S144" s="1"/>
      <c r="T144" s="1"/>
      <c r="U144" s="1"/>
    </row>
    <row r="145" spans="1:21" x14ac:dyDescent="0.25">
      <c r="A145" s="1"/>
      <c r="B145" s="1"/>
      <c r="C145" s="7">
        <v>130</v>
      </c>
      <c r="D145" s="8">
        <f>IFERROR('Calc_70%'!K139,0)</f>
        <v>48305</v>
      </c>
      <c r="E145" s="9">
        <f t="shared" ref="E145:E208" si="4">EOMONTH(D145,0)-D145+1</f>
        <v>30</v>
      </c>
      <c r="F145" s="10">
        <f t="shared" ref="F145:F208" si="5">SUM(G145:O145)</f>
        <v>0</v>
      </c>
      <c r="G145" s="10">
        <f>'Calc_70%'!C139</f>
        <v>0</v>
      </c>
      <c r="H145" s="10">
        <f>'Calc_70%'!D139</f>
        <v>0</v>
      </c>
      <c r="I145" s="7">
        <v>0</v>
      </c>
      <c r="J145" s="7">
        <v>0</v>
      </c>
      <c r="K145" s="7">
        <v>0</v>
      </c>
      <c r="L145" s="7">
        <v>0</v>
      </c>
      <c r="M145" s="7">
        <v>0</v>
      </c>
      <c r="N145" s="10">
        <f>'Calc_70%'!G139+'Calc_70%'!H139</f>
        <v>0</v>
      </c>
      <c r="O145" s="7">
        <v>0</v>
      </c>
      <c r="P145" s="7">
        <v>0</v>
      </c>
      <c r="Q145" s="7">
        <v>0</v>
      </c>
      <c r="R145" s="1"/>
      <c r="S145" s="1"/>
      <c r="T145" s="1"/>
      <c r="U145" s="1"/>
    </row>
    <row r="146" spans="1:21" x14ac:dyDescent="0.25">
      <c r="A146" s="1"/>
      <c r="B146" s="1"/>
      <c r="C146" s="7">
        <v>131</v>
      </c>
      <c r="D146" s="8">
        <f>IFERROR('Calc_70%'!K140,0)</f>
        <v>48335</v>
      </c>
      <c r="E146" s="9">
        <f t="shared" si="4"/>
        <v>31</v>
      </c>
      <c r="F146" s="10">
        <f t="shared" si="5"/>
        <v>0</v>
      </c>
      <c r="G146" s="10">
        <f>'Calc_70%'!C140</f>
        <v>0</v>
      </c>
      <c r="H146" s="10">
        <f>'Calc_70%'!D140</f>
        <v>0</v>
      </c>
      <c r="I146" s="7">
        <v>0</v>
      </c>
      <c r="J146" s="7">
        <v>0</v>
      </c>
      <c r="K146" s="7">
        <v>0</v>
      </c>
      <c r="L146" s="7">
        <v>0</v>
      </c>
      <c r="M146" s="7">
        <v>0</v>
      </c>
      <c r="N146" s="10">
        <f>'Calc_70%'!G140+'Calc_70%'!H140</f>
        <v>0</v>
      </c>
      <c r="O146" s="7">
        <v>0</v>
      </c>
      <c r="P146" s="7">
        <v>0</v>
      </c>
      <c r="Q146" s="7">
        <v>0</v>
      </c>
      <c r="R146" s="1"/>
      <c r="S146" s="1"/>
      <c r="T146" s="1"/>
      <c r="U146" s="1"/>
    </row>
    <row r="147" spans="1:21" x14ac:dyDescent="0.25">
      <c r="A147" s="1"/>
      <c r="B147" s="1"/>
      <c r="C147" s="7">
        <v>132</v>
      </c>
      <c r="D147" s="8">
        <f>IFERROR('Calc_70%'!K141,0)</f>
        <v>48366</v>
      </c>
      <c r="E147" s="9">
        <f t="shared" si="4"/>
        <v>30</v>
      </c>
      <c r="F147" s="10">
        <f t="shared" si="5"/>
        <v>0</v>
      </c>
      <c r="G147" s="10">
        <f>'Calc_70%'!C141</f>
        <v>0</v>
      </c>
      <c r="H147" s="10">
        <f>'Calc_70%'!D141</f>
        <v>0</v>
      </c>
      <c r="I147" s="7">
        <v>0</v>
      </c>
      <c r="J147" s="7">
        <v>0</v>
      </c>
      <c r="K147" s="7">
        <v>0</v>
      </c>
      <c r="L147" s="7">
        <v>0</v>
      </c>
      <c r="M147" s="7">
        <v>0</v>
      </c>
      <c r="N147" s="10">
        <f>'Calc_70%'!G141+'Calc_70%'!H141</f>
        <v>0</v>
      </c>
      <c r="O147" s="7">
        <v>0</v>
      </c>
      <c r="P147" s="7">
        <v>0</v>
      </c>
      <c r="Q147" s="7">
        <v>0</v>
      </c>
      <c r="R147" s="1"/>
      <c r="S147" s="1"/>
      <c r="T147" s="1"/>
      <c r="U147" s="1"/>
    </row>
    <row r="148" spans="1:21" x14ac:dyDescent="0.25">
      <c r="A148" s="1"/>
      <c r="B148" s="1"/>
      <c r="C148" s="7">
        <v>133</v>
      </c>
      <c r="D148" s="8">
        <f>IFERROR('Calc_70%'!K142,0)</f>
        <v>48396</v>
      </c>
      <c r="E148" s="9">
        <f t="shared" si="4"/>
        <v>31</v>
      </c>
      <c r="F148" s="10">
        <f t="shared" si="5"/>
        <v>0</v>
      </c>
      <c r="G148" s="10">
        <f>'Calc_70%'!C142</f>
        <v>0</v>
      </c>
      <c r="H148" s="10">
        <f>'Calc_70%'!D142</f>
        <v>0</v>
      </c>
      <c r="I148" s="7">
        <v>0</v>
      </c>
      <c r="J148" s="7">
        <v>0</v>
      </c>
      <c r="K148" s="7">
        <v>0</v>
      </c>
      <c r="L148" s="7">
        <v>0</v>
      </c>
      <c r="M148" s="7">
        <v>0</v>
      </c>
      <c r="N148" s="10">
        <f>'Calc_70%'!G142+'Calc_70%'!H142</f>
        <v>0</v>
      </c>
      <c r="O148" s="7">
        <v>0</v>
      </c>
      <c r="P148" s="7">
        <v>0</v>
      </c>
      <c r="Q148" s="7">
        <v>0</v>
      </c>
      <c r="R148" s="1"/>
      <c r="S148" s="1"/>
      <c r="T148" s="1"/>
      <c r="U148" s="1"/>
    </row>
    <row r="149" spans="1:21" x14ac:dyDescent="0.25">
      <c r="A149" s="1"/>
      <c r="B149" s="1"/>
      <c r="C149" s="7">
        <v>134</v>
      </c>
      <c r="D149" s="8">
        <f>IFERROR('Calc_70%'!K143,0)</f>
        <v>48427</v>
      </c>
      <c r="E149" s="9">
        <f t="shared" si="4"/>
        <v>31</v>
      </c>
      <c r="F149" s="10">
        <f t="shared" si="5"/>
        <v>0</v>
      </c>
      <c r="G149" s="10">
        <f>'Calc_70%'!C143</f>
        <v>0</v>
      </c>
      <c r="H149" s="10">
        <f>'Calc_70%'!D143</f>
        <v>0</v>
      </c>
      <c r="I149" s="7">
        <v>0</v>
      </c>
      <c r="J149" s="7">
        <v>0</v>
      </c>
      <c r="K149" s="7">
        <v>0</v>
      </c>
      <c r="L149" s="7">
        <v>0</v>
      </c>
      <c r="M149" s="7">
        <v>0</v>
      </c>
      <c r="N149" s="10">
        <f>'Calc_70%'!G143+'Calc_70%'!H143</f>
        <v>0</v>
      </c>
      <c r="O149" s="7">
        <v>0</v>
      </c>
      <c r="P149" s="7">
        <v>0</v>
      </c>
      <c r="Q149" s="7">
        <v>0</v>
      </c>
      <c r="R149" s="1"/>
      <c r="S149" s="1"/>
      <c r="T149" s="1"/>
      <c r="U149" s="1"/>
    </row>
    <row r="150" spans="1:21" x14ac:dyDescent="0.25">
      <c r="A150" s="1"/>
      <c r="B150" s="1"/>
      <c r="C150" s="7">
        <v>135</v>
      </c>
      <c r="D150" s="8">
        <f>IFERROR('Calc_70%'!K144,0)</f>
        <v>48458</v>
      </c>
      <c r="E150" s="9">
        <f t="shared" si="4"/>
        <v>30</v>
      </c>
      <c r="F150" s="10">
        <f t="shared" si="5"/>
        <v>0</v>
      </c>
      <c r="G150" s="10">
        <f>'Calc_70%'!C144</f>
        <v>0</v>
      </c>
      <c r="H150" s="10">
        <f>'Calc_70%'!D144</f>
        <v>0</v>
      </c>
      <c r="I150" s="7">
        <v>0</v>
      </c>
      <c r="J150" s="7">
        <v>0</v>
      </c>
      <c r="K150" s="7">
        <v>0</v>
      </c>
      <c r="L150" s="7">
        <v>0</v>
      </c>
      <c r="M150" s="7">
        <v>0</v>
      </c>
      <c r="N150" s="10">
        <f>'Calc_70%'!G144+'Calc_70%'!H144</f>
        <v>0</v>
      </c>
      <c r="O150" s="7">
        <v>0</v>
      </c>
      <c r="P150" s="7">
        <v>0</v>
      </c>
      <c r="Q150" s="7">
        <v>0</v>
      </c>
      <c r="R150" s="1"/>
      <c r="S150" s="1"/>
      <c r="T150" s="1"/>
      <c r="U150" s="1"/>
    </row>
    <row r="151" spans="1:21" x14ac:dyDescent="0.25">
      <c r="A151" s="1"/>
      <c r="B151" s="1"/>
      <c r="C151" s="7">
        <v>136</v>
      </c>
      <c r="D151" s="8">
        <f>IFERROR('Calc_70%'!K145,0)</f>
        <v>48488</v>
      </c>
      <c r="E151" s="9">
        <f t="shared" si="4"/>
        <v>31</v>
      </c>
      <c r="F151" s="10">
        <f t="shared" si="5"/>
        <v>0</v>
      </c>
      <c r="G151" s="10">
        <f>'Calc_70%'!C145</f>
        <v>0</v>
      </c>
      <c r="H151" s="10">
        <f>'Calc_70%'!D145</f>
        <v>0</v>
      </c>
      <c r="I151" s="7">
        <v>0</v>
      </c>
      <c r="J151" s="7">
        <v>0</v>
      </c>
      <c r="K151" s="7">
        <v>0</v>
      </c>
      <c r="L151" s="7">
        <v>0</v>
      </c>
      <c r="M151" s="7">
        <v>0</v>
      </c>
      <c r="N151" s="10">
        <f>'Calc_70%'!G145+'Calc_70%'!H145</f>
        <v>0</v>
      </c>
      <c r="O151" s="7">
        <v>0</v>
      </c>
      <c r="P151" s="7">
        <v>0</v>
      </c>
      <c r="Q151" s="7">
        <v>0</v>
      </c>
      <c r="R151" s="1"/>
      <c r="S151" s="1"/>
      <c r="T151" s="1"/>
      <c r="U151" s="1"/>
    </row>
    <row r="152" spans="1:21" x14ac:dyDescent="0.25">
      <c r="A152" s="1"/>
      <c r="B152" s="1"/>
      <c r="C152" s="7">
        <v>137</v>
      </c>
      <c r="D152" s="8">
        <f>IFERROR('Calc_70%'!K146,0)</f>
        <v>48519</v>
      </c>
      <c r="E152" s="9">
        <f t="shared" si="4"/>
        <v>30</v>
      </c>
      <c r="F152" s="10">
        <f t="shared" si="5"/>
        <v>0</v>
      </c>
      <c r="G152" s="10">
        <f>'Calc_70%'!C146</f>
        <v>0</v>
      </c>
      <c r="H152" s="10">
        <f>'Calc_70%'!D146</f>
        <v>0</v>
      </c>
      <c r="I152" s="7">
        <v>0</v>
      </c>
      <c r="J152" s="7">
        <v>0</v>
      </c>
      <c r="K152" s="7">
        <v>0</v>
      </c>
      <c r="L152" s="7">
        <v>0</v>
      </c>
      <c r="M152" s="7">
        <v>0</v>
      </c>
      <c r="N152" s="10">
        <f>'Calc_70%'!G146+'Calc_70%'!H146</f>
        <v>0</v>
      </c>
      <c r="O152" s="7">
        <v>0</v>
      </c>
      <c r="P152" s="7">
        <v>0</v>
      </c>
      <c r="Q152" s="7">
        <v>0</v>
      </c>
      <c r="R152" s="1"/>
      <c r="S152" s="1"/>
      <c r="T152" s="1"/>
      <c r="U152" s="1"/>
    </row>
    <row r="153" spans="1:21" x14ac:dyDescent="0.25">
      <c r="A153" s="1"/>
      <c r="B153" s="1"/>
      <c r="C153" s="7">
        <v>138</v>
      </c>
      <c r="D153" s="8">
        <f>IFERROR('Calc_70%'!K147,0)</f>
        <v>48549</v>
      </c>
      <c r="E153" s="9">
        <f t="shared" si="4"/>
        <v>31</v>
      </c>
      <c r="F153" s="10">
        <f t="shared" si="5"/>
        <v>0</v>
      </c>
      <c r="G153" s="10">
        <f>'Calc_70%'!C147</f>
        <v>0</v>
      </c>
      <c r="H153" s="10">
        <f>'Calc_70%'!D147</f>
        <v>0</v>
      </c>
      <c r="I153" s="7">
        <v>0</v>
      </c>
      <c r="J153" s="7">
        <v>0</v>
      </c>
      <c r="K153" s="7">
        <v>0</v>
      </c>
      <c r="L153" s="7">
        <v>0</v>
      </c>
      <c r="M153" s="7">
        <v>0</v>
      </c>
      <c r="N153" s="10">
        <f>'Calc_70%'!G147+'Calc_70%'!H147</f>
        <v>0</v>
      </c>
      <c r="O153" s="7">
        <v>0</v>
      </c>
      <c r="P153" s="7">
        <v>0</v>
      </c>
      <c r="Q153" s="7">
        <v>0</v>
      </c>
      <c r="R153" s="1"/>
      <c r="S153" s="1"/>
      <c r="T153" s="1"/>
      <c r="U153" s="1"/>
    </row>
    <row r="154" spans="1:21" x14ac:dyDescent="0.25">
      <c r="A154" s="1"/>
      <c r="B154" s="1"/>
      <c r="C154" s="7">
        <v>139</v>
      </c>
      <c r="D154" s="8">
        <f>IFERROR('Calc_70%'!K148,0)</f>
        <v>48580</v>
      </c>
      <c r="E154" s="9">
        <f t="shared" si="4"/>
        <v>31</v>
      </c>
      <c r="F154" s="10">
        <f t="shared" si="5"/>
        <v>0</v>
      </c>
      <c r="G154" s="10">
        <f>'Calc_70%'!C148</f>
        <v>0</v>
      </c>
      <c r="H154" s="10">
        <f>'Calc_70%'!D148</f>
        <v>0</v>
      </c>
      <c r="I154" s="7">
        <v>0</v>
      </c>
      <c r="J154" s="7">
        <v>0</v>
      </c>
      <c r="K154" s="7">
        <v>0</v>
      </c>
      <c r="L154" s="7">
        <v>0</v>
      </c>
      <c r="M154" s="7">
        <v>0</v>
      </c>
      <c r="N154" s="10">
        <f>'Calc_70%'!G148+'Calc_70%'!H148</f>
        <v>0</v>
      </c>
      <c r="O154" s="7">
        <v>0</v>
      </c>
      <c r="P154" s="7">
        <v>0</v>
      </c>
      <c r="Q154" s="7">
        <v>0</v>
      </c>
      <c r="R154" s="1"/>
      <c r="S154" s="1"/>
      <c r="T154" s="1"/>
      <c r="U154" s="1"/>
    </row>
    <row r="155" spans="1:21" x14ac:dyDescent="0.25">
      <c r="A155" s="1"/>
      <c r="B155" s="1"/>
      <c r="C155" s="7">
        <v>140</v>
      </c>
      <c r="D155" s="8">
        <f>IFERROR('Calc_70%'!K149,0)</f>
        <v>48611</v>
      </c>
      <c r="E155" s="9">
        <f t="shared" si="4"/>
        <v>28</v>
      </c>
      <c r="F155" s="10">
        <f t="shared" si="5"/>
        <v>0</v>
      </c>
      <c r="G155" s="10">
        <f>'Calc_70%'!C149</f>
        <v>0</v>
      </c>
      <c r="H155" s="10">
        <f>'Calc_70%'!D149</f>
        <v>0</v>
      </c>
      <c r="I155" s="7">
        <v>0</v>
      </c>
      <c r="J155" s="7">
        <v>0</v>
      </c>
      <c r="K155" s="7">
        <v>0</v>
      </c>
      <c r="L155" s="7">
        <v>0</v>
      </c>
      <c r="M155" s="7">
        <v>0</v>
      </c>
      <c r="N155" s="10">
        <f>'Calc_70%'!G149+'Calc_70%'!H149</f>
        <v>0</v>
      </c>
      <c r="O155" s="7">
        <v>0</v>
      </c>
      <c r="P155" s="7">
        <v>0</v>
      </c>
      <c r="Q155" s="7">
        <v>0</v>
      </c>
      <c r="R155" s="1"/>
      <c r="S155" s="1"/>
      <c r="T155" s="1"/>
      <c r="U155" s="1"/>
    </row>
    <row r="156" spans="1:21" x14ac:dyDescent="0.25">
      <c r="A156" s="1"/>
      <c r="B156" s="1"/>
      <c r="C156" s="7">
        <v>141</v>
      </c>
      <c r="D156" s="8">
        <f>IFERROR('Calc_70%'!K150,0)</f>
        <v>48639</v>
      </c>
      <c r="E156" s="9">
        <f t="shared" si="4"/>
        <v>31</v>
      </c>
      <c r="F156" s="10">
        <f t="shared" si="5"/>
        <v>0</v>
      </c>
      <c r="G156" s="10">
        <f>'Calc_70%'!C150</f>
        <v>0</v>
      </c>
      <c r="H156" s="10">
        <f>'Calc_70%'!D150</f>
        <v>0</v>
      </c>
      <c r="I156" s="7">
        <v>0</v>
      </c>
      <c r="J156" s="7">
        <v>0</v>
      </c>
      <c r="K156" s="7">
        <v>0</v>
      </c>
      <c r="L156" s="7">
        <v>0</v>
      </c>
      <c r="M156" s="7">
        <v>0</v>
      </c>
      <c r="N156" s="10">
        <f>'Calc_70%'!G150+'Calc_70%'!H150</f>
        <v>0</v>
      </c>
      <c r="O156" s="7">
        <v>0</v>
      </c>
      <c r="P156" s="7">
        <v>0</v>
      </c>
      <c r="Q156" s="7">
        <v>0</v>
      </c>
      <c r="R156" s="1"/>
      <c r="S156" s="1"/>
      <c r="T156" s="1"/>
      <c r="U156" s="1"/>
    </row>
    <row r="157" spans="1:21" x14ac:dyDescent="0.25">
      <c r="A157" s="1"/>
      <c r="B157" s="1"/>
      <c r="C157" s="7">
        <v>142</v>
      </c>
      <c r="D157" s="8">
        <f>IFERROR('Calc_70%'!K151,0)</f>
        <v>48670</v>
      </c>
      <c r="E157" s="9">
        <f t="shared" si="4"/>
        <v>30</v>
      </c>
      <c r="F157" s="10">
        <f t="shared" si="5"/>
        <v>0</v>
      </c>
      <c r="G157" s="10">
        <f>'Calc_70%'!C151</f>
        <v>0</v>
      </c>
      <c r="H157" s="10">
        <f>'Calc_70%'!D151</f>
        <v>0</v>
      </c>
      <c r="I157" s="7">
        <v>0</v>
      </c>
      <c r="J157" s="7">
        <v>0</v>
      </c>
      <c r="K157" s="7">
        <v>0</v>
      </c>
      <c r="L157" s="7">
        <v>0</v>
      </c>
      <c r="M157" s="7">
        <v>0</v>
      </c>
      <c r="N157" s="10">
        <f>'Calc_70%'!G151+'Calc_70%'!H151</f>
        <v>0</v>
      </c>
      <c r="O157" s="7">
        <v>0</v>
      </c>
      <c r="P157" s="7">
        <v>0</v>
      </c>
      <c r="Q157" s="7">
        <v>0</v>
      </c>
      <c r="R157" s="1"/>
      <c r="S157" s="1"/>
      <c r="T157" s="1"/>
      <c r="U157" s="1"/>
    </row>
    <row r="158" spans="1:21" x14ac:dyDescent="0.25">
      <c r="A158" s="1"/>
      <c r="B158" s="1"/>
      <c r="C158" s="7">
        <v>143</v>
      </c>
      <c r="D158" s="8">
        <f>IFERROR('Calc_70%'!K152,0)</f>
        <v>48700</v>
      </c>
      <c r="E158" s="9">
        <f t="shared" si="4"/>
        <v>31</v>
      </c>
      <c r="F158" s="10">
        <f t="shared" si="5"/>
        <v>0</v>
      </c>
      <c r="G158" s="10">
        <f>'Calc_70%'!C152</f>
        <v>0</v>
      </c>
      <c r="H158" s="10">
        <f>'Calc_70%'!D152</f>
        <v>0</v>
      </c>
      <c r="I158" s="7">
        <v>0</v>
      </c>
      <c r="J158" s="7">
        <v>0</v>
      </c>
      <c r="K158" s="7">
        <v>0</v>
      </c>
      <c r="L158" s="7">
        <v>0</v>
      </c>
      <c r="M158" s="7">
        <v>0</v>
      </c>
      <c r="N158" s="10">
        <f>'Calc_70%'!G152+'Calc_70%'!H152</f>
        <v>0</v>
      </c>
      <c r="O158" s="7">
        <v>0</v>
      </c>
      <c r="P158" s="7">
        <v>0</v>
      </c>
      <c r="Q158" s="7">
        <v>0</v>
      </c>
      <c r="R158" s="1"/>
      <c r="S158" s="1"/>
      <c r="T158" s="1"/>
      <c r="U158" s="1"/>
    </row>
    <row r="159" spans="1:21" x14ac:dyDescent="0.25">
      <c r="A159" s="1"/>
      <c r="B159" s="1"/>
      <c r="C159" s="7">
        <v>144</v>
      </c>
      <c r="D159" s="8">
        <f>IFERROR('Calc_70%'!K153,0)</f>
        <v>48731</v>
      </c>
      <c r="E159" s="9">
        <f t="shared" si="4"/>
        <v>30</v>
      </c>
      <c r="F159" s="10">
        <f t="shared" si="5"/>
        <v>0</v>
      </c>
      <c r="G159" s="10">
        <f>'Calc_70%'!C153</f>
        <v>0</v>
      </c>
      <c r="H159" s="10">
        <f>'Calc_70%'!D153</f>
        <v>0</v>
      </c>
      <c r="I159" s="7">
        <v>0</v>
      </c>
      <c r="J159" s="7">
        <v>0</v>
      </c>
      <c r="K159" s="7">
        <v>0</v>
      </c>
      <c r="L159" s="7">
        <v>0</v>
      </c>
      <c r="M159" s="7">
        <v>0</v>
      </c>
      <c r="N159" s="10">
        <f>'Calc_70%'!G153+'Calc_70%'!H153</f>
        <v>0</v>
      </c>
      <c r="O159" s="7">
        <v>0</v>
      </c>
      <c r="P159" s="7">
        <v>0</v>
      </c>
      <c r="Q159" s="7">
        <v>0</v>
      </c>
      <c r="R159" s="1"/>
      <c r="S159" s="1"/>
      <c r="T159" s="1"/>
      <c r="U159" s="1"/>
    </row>
    <row r="160" spans="1:21" x14ac:dyDescent="0.25">
      <c r="A160" s="1"/>
      <c r="B160" s="1"/>
      <c r="C160" s="7">
        <v>145</v>
      </c>
      <c r="D160" s="8">
        <f>IFERROR('Calc_70%'!K154,0)</f>
        <v>48761</v>
      </c>
      <c r="E160" s="9">
        <f t="shared" si="4"/>
        <v>31</v>
      </c>
      <c r="F160" s="10">
        <f t="shared" si="5"/>
        <v>0</v>
      </c>
      <c r="G160" s="10">
        <f>'Calc_70%'!C154</f>
        <v>0</v>
      </c>
      <c r="H160" s="10">
        <f>'Calc_70%'!D154</f>
        <v>0</v>
      </c>
      <c r="I160" s="7">
        <v>0</v>
      </c>
      <c r="J160" s="7">
        <v>0</v>
      </c>
      <c r="K160" s="7">
        <v>0</v>
      </c>
      <c r="L160" s="7">
        <v>0</v>
      </c>
      <c r="M160" s="7">
        <v>0</v>
      </c>
      <c r="N160" s="10">
        <f>'Calc_70%'!G154+'Calc_70%'!H154</f>
        <v>0</v>
      </c>
      <c r="O160" s="7">
        <v>0</v>
      </c>
      <c r="P160" s="7">
        <v>0</v>
      </c>
      <c r="Q160" s="7">
        <v>0</v>
      </c>
      <c r="R160" s="1"/>
      <c r="S160" s="1"/>
      <c r="T160" s="1"/>
      <c r="U160" s="1"/>
    </row>
    <row r="161" spans="1:21" x14ac:dyDescent="0.25">
      <c r="A161" s="1"/>
      <c r="B161" s="1"/>
      <c r="C161" s="7">
        <v>146</v>
      </c>
      <c r="D161" s="8">
        <f>IFERROR('Calc_70%'!K155,0)</f>
        <v>48792</v>
      </c>
      <c r="E161" s="9">
        <f t="shared" si="4"/>
        <v>31</v>
      </c>
      <c r="F161" s="10">
        <f t="shared" si="5"/>
        <v>0</v>
      </c>
      <c r="G161" s="10">
        <f>'Calc_70%'!C155</f>
        <v>0</v>
      </c>
      <c r="H161" s="10">
        <f>'Calc_70%'!D155</f>
        <v>0</v>
      </c>
      <c r="I161" s="7">
        <v>0</v>
      </c>
      <c r="J161" s="7">
        <v>0</v>
      </c>
      <c r="K161" s="7">
        <v>0</v>
      </c>
      <c r="L161" s="7">
        <v>0</v>
      </c>
      <c r="M161" s="7">
        <v>0</v>
      </c>
      <c r="N161" s="10">
        <f>'Calc_70%'!G155+'Calc_70%'!H155</f>
        <v>0</v>
      </c>
      <c r="O161" s="7">
        <v>0</v>
      </c>
      <c r="P161" s="7">
        <v>0</v>
      </c>
      <c r="Q161" s="7">
        <v>0</v>
      </c>
      <c r="R161" s="1"/>
      <c r="S161" s="1"/>
      <c r="T161" s="1"/>
      <c r="U161" s="1"/>
    </row>
    <row r="162" spans="1:21" x14ac:dyDescent="0.25">
      <c r="A162" s="1"/>
      <c r="B162" s="1"/>
      <c r="C162" s="7">
        <v>147</v>
      </c>
      <c r="D162" s="8">
        <f>IFERROR('Calc_70%'!K156,0)</f>
        <v>48823</v>
      </c>
      <c r="E162" s="9">
        <f t="shared" si="4"/>
        <v>30</v>
      </c>
      <c r="F162" s="10">
        <f t="shared" si="5"/>
        <v>0</v>
      </c>
      <c r="G162" s="10">
        <f>'Calc_70%'!C156</f>
        <v>0</v>
      </c>
      <c r="H162" s="10">
        <f>'Calc_70%'!D156</f>
        <v>0</v>
      </c>
      <c r="I162" s="7">
        <v>0</v>
      </c>
      <c r="J162" s="7">
        <v>0</v>
      </c>
      <c r="K162" s="7">
        <v>0</v>
      </c>
      <c r="L162" s="7">
        <v>0</v>
      </c>
      <c r="M162" s="7">
        <v>0</v>
      </c>
      <c r="N162" s="10">
        <f>'Calc_70%'!G156+'Calc_70%'!H156</f>
        <v>0</v>
      </c>
      <c r="O162" s="7">
        <v>0</v>
      </c>
      <c r="P162" s="7">
        <v>0</v>
      </c>
      <c r="Q162" s="7">
        <v>0</v>
      </c>
      <c r="R162" s="1"/>
      <c r="S162" s="1"/>
      <c r="T162" s="1"/>
      <c r="U162" s="1"/>
    </row>
    <row r="163" spans="1:21" x14ac:dyDescent="0.25">
      <c r="A163" s="1"/>
      <c r="B163" s="1"/>
      <c r="C163" s="7">
        <v>148</v>
      </c>
      <c r="D163" s="8">
        <f>IFERROR('Calc_70%'!K157,0)</f>
        <v>48853</v>
      </c>
      <c r="E163" s="9">
        <f t="shared" si="4"/>
        <v>31</v>
      </c>
      <c r="F163" s="10">
        <f t="shared" si="5"/>
        <v>0</v>
      </c>
      <c r="G163" s="10">
        <f>'Calc_70%'!C157</f>
        <v>0</v>
      </c>
      <c r="H163" s="10">
        <f>'Calc_70%'!D157</f>
        <v>0</v>
      </c>
      <c r="I163" s="7">
        <v>0</v>
      </c>
      <c r="J163" s="7">
        <v>0</v>
      </c>
      <c r="K163" s="7">
        <v>0</v>
      </c>
      <c r="L163" s="7">
        <v>0</v>
      </c>
      <c r="M163" s="7">
        <v>0</v>
      </c>
      <c r="N163" s="10">
        <f>'Calc_70%'!G157+'Calc_70%'!H157</f>
        <v>0</v>
      </c>
      <c r="O163" s="7">
        <v>0</v>
      </c>
      <c r="P163" s="7">
        <v>0</v>
      </c>
      <c r="Q163" s="7">
        <v>0</v>
      </c>
      <c r="R163" s="1"/>
      <c r="S163" s="1"/>
      <c r="T163" s="1"/>
      <c r="U163" s="1"/>
    </row>
    <row r="164" spans="1:21" x14ac:dyDescent="0.25">
      <c r="A164" s="1"/>
      <c r="B164" s="1"/>
      <c r="C164" s="7">
        <v>149</v>
      </c>
      <c r="D164" s="8">
        <f>IFERROR('Calc_70%'!K158,0)</f>
        <v>48884</v>
      </c>
      <c r="E164" s="9">
        <f t="shared" si="4"/>
        <v>30</v>
      </c>
      <c r="F164" s="10">
        <f t="shared" si="5"/>
        <v>0</v>
      </c>
      <c r="G164" s="10">
        <f>'Calc_70%'!C158</f>
        <v>0</v>
      </c>
      <c r="H164" s="10">
        <f>'Calc_70%'!D158</f>
        <v>0</v>
      </c>
      <c r="I164" s="7">
        <v>0</v>
      </c>
      <c r="J164" s="7">
        <v>0</v>
      </c>
      <c r="K164" s="7">
        <v>0</v>
      </c>
      <c r="L164" s="7">
        <v>0</v>
      </c>
      <c r="M164" s="7">
        <v>0</v>
      </c>
      <c r="N164" s="10">
        <f>'Calc_70%'!G158+'Calc_70%'!H158</f>
        <v>0</v>
      </c>
      <c r="O164" s="7">
        <v>0</v>
      </c>
      <c r="P164" s="7">
        <v>0</v>
      </c>
      <c r="Q164" s="7">
        <v>0</v>
      </c>
      <c r="R164" s="1"/>
      <c r="S164" s="1"/>
      <c r="T164" s="1"/>
      <c r="U164" s="1"/>
    </row>
    <row r="165" spans="1:21" x14ac:dyDescent="0.25">
      <c r="A165" s="1"/>
      <c r="B165" s="1"/>
      <c r="C165" s="7">
        <v>150</v>
      </c>
      <c r="D165" s="8">
        <f>IFERROR('Calc_70%'!K159,0)</f>
        <v>48914</v>
      </c>
      <c r="E165" s="9">
        <f t="shared" si="4"/>
        <v>31</v>
      </c>
      <c r="F165" s="10">
        <f t="shared" si="5"/>
        <v>0</v>
      </c>
      <c r="G165" s="10">
        <f>'Calc_70%'!C159</f>
        <v>0</v>
      </c>
      <c r="H165" s="10">
        <f>'Calc_70%'!D159</f>
        <v>0</v>
      </c>
      <c r="I165" s="7">
        <v>0</v>
      </c>
      <c r="J165" s="7">
        <v>0</v>
      </c>
      <c r="K165" s="7">
        <v>0</v>
      </c>
      <c r="L165" s="7">
        <v>0</v>
      </c>
      <c r="M165" s="7">
        <v>0</v>
      </c>
      <c r="N165" s="10">
        <f>'Calc_70%'!G159+'Calc_70%'!H159</f>
        <v>0</v>
      </c>
      <c r="O165" s="7">
        <v>0</v>
      </c>
      <c r="P165" s="7">
        <v>0</v>
      </c>
      <c r="Q165" s="7">
        <v>0</v>
      </c>
      <c r="R165" s="1"/>
      <c r="S165" s="1"/>
      <c r="T165" s="1"/>
      <c r="U165" s="1"/>
    </row>
    <row r="166" spans="1:21" x14ac:dyDescent="0.25">
      <c r="A166" s="1"/>
      <c r="B166" s="1"/>
      <c r="C166" s="7">
        <v>151</v>
      </c>
      <c r="D166" s="8">
        <f>IFERROR('Calc_70%'!K160,0)</f>
        <v>48945</v>
      </c>
      <c r="E166" s="9">
        <f t="shared" si="4"/>
        <v>31</v>
      </c>
      <c r="F166" s="10">
        <f t="shared" si="5"/>
        <v>0</v>
      </c>
      <c r="G166" s="10">
        <f>'Calc_70%'!C160</f>
        <v>0</v>
      </c>
      <c r="H166" s="10">
        <f>'Calc_70%'!D160</f>
        <v>0</v>
      </c>
      <c r="I166" s="7">
        <v>0</v>
      </c>
      <c r="J166" s="7">
        <v>0</v>
      </c>
      <c r="K166" s="7">
        <v>0</v>
      </c>
      <c r="L166" s="7">
        <v>0</v>
      </c>
      <c r="M166" s="7">
        <v>0</v>
      </c>
      <c r="N166" s="10">
        <f>'Calc_70%'!G160+'Calc_70%'!H160</f>
        <v>0</v>
      </c>
      <c r="O166" s="7">
        <v>0</v>
      </c>
      <c r="P166" s="7">
        <v>0</v>
      </c>
      <c r="Q166" s="7">
        <v>0</v>
      </c>
      <c r="R166" s="1"/>
      <c r="S166" s="1"/>
      <c r="T166" s="1"/>
      <c r="U166" s="1"/>
    </row>
    <row r="167" spans="1:21" x14ac:dyDescent="0.25">
      <c r="A167" s="1"/>
      <c r="B167" s="1"/>
      <c r="C167" s="7">
        <v>152</v>
      </c>
      <c r="D167" s="8">
        <f>IFERROR('Calc_70%'!K161,0)</f>
        <v>48976</v>
      </c>
      <c r="E167" s="9">
        <f t="shared" si="4"/>
        <v>28</v>
      </c>
      <c r="F167" s="10">
        <f t="shared" si="5"/>
        <v>0</v>
      </c>
      <c r="G167" s="10">
        <f>'Calc_70%'!C161</f>
        <v>0</v>
      </c>
      <c r="H167" s="10">
        <f>'Calc_70%'!D161</f>
        <v>0</v>
      </c>
      <c r="I167" s="7">
        <v>0</v>
      </c>
      <c r="J167" s="7">
        <v>0</v>
      </c>
      <c r="K167" s="7">
        <v>0</v>
      </c>
      <c r="L167" s="7">
        <v>0</v>
      </c>
      <c r="M167" s="7">
        <v>0</v>
      </c>
      <c r="N167" s="10">
        <f>'Calc_70%'!G161+'Calc_70%'!H161</f>
        <v>0</v>
      </c>
      <c r="O167" s="7">
        <v>0</v>
      </c>
      <c r="P167" s="7">
        <v>0</v>
      </c>
      <c r="Q167" s="7">
        <v>0</v>
      </c>
      <c r="R167" s="1"/>
      <c r="S167" s="1"/>
      <c r="T167" s="1"/>
      <c r="U167" s="1"/>
    </row>
    <row r="168" spans="1:21" x14ac:dyDescent="0.25">
      <c r="A168" s="1"/>
      <c r="B168" s="1"/>
      <c r="C168" s="7">
        <v>153</v>
      </c>
      <c r="D168" s="8">
        <f>IFERROR('Calc_70%'!K162,0)</f>
        <v>49004</v>
      </c>
      <c r="E168" s="9">
        <f t="shared" si="4"/>
        <v>31</v>
      </c>
      <c r="F168" s="10">
        <f t="shared" si="5"/>
        <v>0</v>
      </c>
      <c r="G168" s="10">
        <f>'Calc_70%'!C162</f>
        <v>0</v>
      </c>
      <c r="H168" s="10">
        <f>'Calc_70%'!D162</f>
        <v>0</v>
      </c>
      <c r="I168" s="7">
        <v>0</v>
      </c>
      <c r="J168" s="7">
        <v>0</v>
      </c>
      <c r="K168" s="7">
        <v>0</v>
      </c>
      <c r="L168" s="7">
        <v>0</v>
      </c>
      <c r="M168" s="7">
        <v>0</v>
      </c>
      <c r="N168" s="10">
        <f>'Calc_70%'!G162+'Calc_70%'!H162</f>
        <v>0</v>
      </c>
      <c r="O168" s="7">
        <v>0</v>
      </c>
      <c r="P168" s="7">
        <v>0</v>
      </c>
      <c r="Q168" s="7">
        <v>0</v>
      </c>
      <c r="R168" s="1"/>
      <c r="S168" s="1"/>
      <c r="T168" s="1"/>
      <c r="U168" s="1"/>
    </row>
    <row r="169" spans="1:21" x14ac:dyDescent="0.25">
      <c r="A169" s="1"/>
      <c r="B169" s="1"/>
      <c r="C169" s="7">
        <v>154</v>
      </c>
      <c r="D169" s="8">
        <f>IFERROR('Calc_70%'!K163,0)</f>
        <v>49035</v>
      </c>
      <c r="E169" s="9">
        <f t="shared" si="4"/>
        <v>30</v>
      </c>
      <c r="F169" s="10">
        <f t="shared" si="5"/>
        <v>0</v>
      </c>
      <c r="G169" s="10">
        <f>'Calc_70%'!C163</f>
        <v>0</v>
      </c>
      <c r="H169" s="10">
        <f>'Calc_70%'!D163</f>
        <v>0</v>
      </c>
      <c r="I169" s="7">
        <v>0</v>
      </c>
      <c r="J169" s="7">
        <v>0</v>
      </c>
      <c r="K169" s="7">
        <v>0</v>
      </c>
      <c r="L169" s="7">
        <v>0</v>
      </c>
      <c r="M169" s="7">
        <v>0</v>
      </c>
      <c r="N169" s="10">
        <f>'Calc_70%'!G163+'Calc_70%'!H163</f>
        <v>0</v>
      </c>
      <c r="O169" s="7">
        <v>0</v>
      </c>
      <c r="P169" s="7">
        <v>0</v>
      </c>
      <c r="Q169" s="7">
        <v>0</v>
      </c>
      <c r="R169" s="1"/>
      <c r="S169" s="1"/>
      <c r="T169" s="1"/>
      <c r="U169" s="1"/>
    </row>
    <row r="170" spans="1:21" x14ac:dyDescent="0.25">
      <c r="A170" s="1"/>
      <c r="B170" s="1"/>
      <c r="C170" s="7">
        <v>155</v>
      </c>
      <c r="D170" s="8">
        <f>IFERROR('Calc_70%'!K164,0)</f>
        <v>49065</v>
      </c>
      <c r="E170" s="9">
        <f t="shared" si="4"/>
        <v>31</v>
      </c>
      <c r="F170" s="10">
        <f t="shared" si="5"/>
        <v>0</v>
      </c>
      <c r="G170" s="10">
        <f>'Calc_70%'!C164</f>
        <v>0</v>
      </c>
      <c r="H170" s="10">
        <f>'Calc_70%'!D164</f>
        <v>0</v>
      </c>
      <c r="I170" s="7">
        <v>0</v>
      </c>
      <c r="J170" s="7">
        <v>0</v>
      </c>
      <c r="K170" s="7">
        <v>0</v>
      </c>
      <c r="L170" s="7">
        <v>0</v>
      </c>
      <c r="M170" s="7">
        <v>0</v>
      </c>
      <c r="N170" s="10">
        <f>'Calc_70%'!G164+'Calc_70%'!H164</f>
        <v>0</v>
      </c>
      <c r="O170" s="7">
        <v>0</v>
      </c>
      <c r="P170" s="7">
        <v>0</v>
      </c>
      <c r="Q170" s="7">
        <v>0</v>
      </c>
      <c r="R170" s="1"/>
      <c r="S170" s="1"/>
      <c r="T170" s="1"/>
      <c r="U170" s="1"/>
    </row>
    <row r="171" spans="1:21" x14ac:dyDescent="0.25">
      <c r="A171" s="1"/>
      <c r="B171" s="1"/>
      <c r="C171" s="7">
        <v>156</v>
      </c>
      <c r="D171" s="8">
        <f>IFERROR('Calc_70%'!K165,0)</f>
        <v>49096</v>
      </c>
      <c r="E171" s="9">
        <f t="shared" si="4"/>
        <v>30</v>
      </c>
      <c r="F171" s="10">
        <f t="shared" si="5"/>
        <v>0</v>
      </c>
      <c r="G171" s="10">
        <f>'Calc_70%'!C165</f>
        <v>0</v>
      </c>
      <c r="H171" s="10">
        <f>'Calc_70%'!D165</f>
        <v>0</v>
      </c>
      <c r="I171" s="7">
        <v>0</v>
      </c>
      <c r="J171" s="7">
        <v>0</v>
      </c>
      <c r="K171" s="7">
        <v>0</v>
      </c>
      <c r="L171" s="7">
        <v>0</v>
      </c>
      <c r="M171" s="7">
        <v>0</v>
      </c>
      <c r="N171" s="10">
        <f>'Calc_70%'!G165+'Calc_70%'!H165</f>
        <v>0</v>
      </c>
      <c r="O171" s="7">
        <v>0</v>
      </c>
      <c r="P171" s="7">
        <v>0</v>
      </c>
      <c r="Q171" s="7">
        <v>0</v>
      </c>
      <c r="R171" s="1"/>
      <c r="S171" s="1"/>
      <c r="T171" s="1"/>
      <c r="U171" s="1"/>
    </row>
    <row r="172" spans="1:21" x14ac:dyDescent="0.25">
      <c r="A172" s="1"/>
      <c r="B172" s="1"/>
      <c r="C172" s="7">
        <v>157</v>
      </c>
      <c r="D172" s="8">
        <f>IFERROR('Calc_70%'!K166,0)</f>
        <v>49126</v>
      </c>
      <c r="E172" s="9">
        <f t="shared" si="4"/>
        <v>31</v>
      </c>
      <c r="F172" s="10">
        <f t="shared" si="5"/>
        <v>0</v>
      </c>
      <c r="G172" s="10">
        <f>'Calc_70%'!C166</f>
        <v>0</v>
      </c>
      <c r="H172" s="10">
        <f>'Calc_70%'!D166</f>
        <v>0</v>
      </c>
      <c r="I172" s="7">
        <v>0</v>
      </c>
      <c r="J172" s="7">
        <v>0</v>
      </c>
      <c r="K172" s="7">
        <v>0</v>
      </c>
      <c r="L172" s="7">
        <v>0</v>
      </c>
      <c r="M172" s="7">
        <v>0</v>
      </c>
      <c r="N172" s="10">
        <f>'Calc_70%'!G166+'Calc_70%'!H166</f>
        <v>0</v>
      </c>
      <c r="O172" s="7">
        <v>0</v>
      </c>
      <c r="P172" s="7">
        <v>0</v>
      </c>
      <c r="Q172" s="7">
        <v>0</v>
      </c>
      <c r="R172" s="1"/>
      <c r="S172" s="1"/>
      <c r="T172" s="1"/>
      <c r="U172" s="1"/>
    </row>
    <row r="173" spans="1:21" x14ac:dyDescent="0.25">
      <c r="A173" s="1"/>
      <c r="B173" s="1"/>
      <c r="C173" s="7">
        <v>158</v>
      </c>
      <c r="D173" s="8">
        <f>IFERROR('Calc_70%'!K167,0)</f>
        <v>49157</v>
      </c>
      <c r="E173" s="9">
        <f t="shared" si="4"/>
        <v>31</v>
      </c>
      <c r="F173" s="10">
        <f t="shared" si="5"/>
        <v>0</v>
      </c>
      <c r="G173" s="10">
        <f>'Calc_70%'!C167</f>
        <v>0</v>
      </c>
      <c r="H173" s="10">
        <f>'Calc_70%'!D167</f>
        <v>0</v>
      </c>
      <c r="I173" s="7">
        <v>0</v>
      </c>
      <c r="J173" s="7">
        <v>0</v>
      </c>
      <c r="K173" s="7">
        <v>0</v>
      </c>
      <c r="L173" s="7">
        <v>0</v>
      </c>
      <c r="M173" s="7">
        <v>0</v>
      </c>
      <c r="N173" s="10">
        <f>'Calc_70%'!G167+'Calc_70%'!H167</f>
        <v>0</v>
      </c>
      <c r="O173" s="7">
        <v>0</v>
      </c>
      <c r="P173" s="7">
        <v>0</v>
      </c>
      <c r="Q173" s="7">
        <v>0</v>
      </c>
      <c r="R173" s="1"/>
      <c r="S173" s="1"/>
      <c r="T173" s="1"/>
      <c r="U173" s="1"/>
    </row>
    <row r="174" spans="1:21" x14ac:dyDescent="0.25">
      <c r="A174" s="1"/>
      <c r="B174" s="1"/>
      <c r="C174" s="7">
        <v>159</v>
      </c>
      <c r="D174" s="8">
        <f>IFERROR('Calc_70%'!K168,0)</f>
        <v>49188</v>
      </c>
      <c r="E174" s="9">
        <f t="shared" si="4"/>
        <v>30</v>
      </c>
      <c r="F174" s="10">
        <f t="shared" si="5"/>
        <v>0</v>
      </c>
      <c r="G174" s="10">
        <f>'Calc_70%'!C168</f>
        <v>0</v>
      </c>
      <c r="H174" s="10">
        <f>'Calc_70%'!D168</f>
        <v>0</v>
      </c>
      <c r="I174" s="7">
        <v>0</v>
      </c>
      <c r="J174" s="7">
        <v>0</v>
      </c>
      <c r="K174" s="7">
        <v>0</v>
      </c>
      <c r="L174" s="7">
        <v>0</v>
      </c>
      <c r="M174" s="7">
        <v>0</v>
      </c>
      <c r="N174" s="10">
        <f>'Calc_70%'!G168+'Calc_70%'!H168</f>
        <v>0</v>
      </c>
      <c r="O174" s="7">
        <v>0</v>
      </c>
      <c r="P174" s="7">
        <v>0</v>
      </c>
      <c r="Q174" s="7">
        <v>0</v>
      </c>
      <c r="R174" s="1"/>
      <c r="S174" s="1"/>
      <c r="T174" s="1"/>
      <c r="U174" s="1"/>
    </row>
    <row r="175" spans="1:21" x14ac:dyDescent="0.25">
      <c r="A175" s="1"/>
      <c r="B175" s="1"/>
      <c r="C175" s="7">
        <v>160</v>
      </c>
      <c r="D175" s="8">
        <f>IFERROR('Calc_70%'!K169,0)</f>
        <v>49218</v>
      </c>
      <c r="E175" s="9">
        <f t="shared" si="4"/>
        <v>31</v>
      </c>
      <c r="F175" s="10">
        <f t="shared" si="5"/>
        <v>0</v>
      </c>
      <c r="G175" s="10">
        <f>'Calc_70%'!C169</f>
        <v>0</v>
      </c>
      <c r="H175" s="10">
        <f>'Calc_70%'!D169</f>
        <v>0</v>
      </c>
      <c r="I175" s="7">
        <v>0</v>
      </c>
      <c r="J175" s="7">
        <v>0</v>
      </c>
      <c r="K175" s="7">
        <v>0</v>
      </c>
      <c r="L175" s="7">
        <v>0</v>
      </c>
      <c r="M175" s="7">
        <v>0</v>
      </c>
      <c r="N175" s="10">
        <f>'Calc_70%'!G169+'Calc_70%'!H169</f>
        <v>0</v>
      </c>
      <c r="O175" s="7">
        <v>0</v>
      </c>
      <c r="P175" s="7">
        <v>0</v>
      </c>
      <c r="Q175" s="7">
        <v>0</v>
      </c>
      <c r="R175" s="1"/>
      <c r="S175" s="1"/>
      <c r="T175" s="1"/>
      <c r="U175" s="1"/>
    </row>
    <row r="176" spans="1:21" x14ac:dyDescent="0.25">
      <c r="A176" s="1"/>
      <c r="B176" s="1"/>
      <c r="C176" s="7">
        <v>161</v>
      </c>
      <c r="D176" s="8">
        <f>IFERROR('Calc_70%'!K170,0)</f>
        <v>49249</v>
      </c>
      <c r="E176" s="9">
        <f t="shared" si="4"/>
        <v>30</v>
      </c>
      <c r="F176" s="10">
        <f t="shared" si="5"/>
        <v>0</v>
      </c>
      <c r="G176" s="10">
        <f>'Calc_70%'!C170</f>
        <v>0</v>
      </c>
      <c r="H176" s="10">
        <f>'Calc_70%'!D170</f>
        <v>0</v>
      </c>
      <c r="I176" s="7">
        <v>0</v>
      </c>
      <c r="J176" s="7">
        <v>0</v>
      </c>
      <c r="K176" s="7">
        <v>0</v>
      </c>
      <c r="L176" s="7">
        <v>0</v>
      </c>
      <c r="M176" s="7">
        <v>0</v>
      </c>
      <c r="N176" s="10">
        <f>'Calc_70%'!G170+'Calc_70%'!H170</f>
        <v>0</v>
      </c>
      <c r="O176" s="7">
        <v>0</v>
      </c>
      <c r="P176" s="7">
        <v>0</v>
      </c>
      <c r="Q176" s="7">
        <v>0</v>
      </c>
      <c r="R176" s="1"/>
      <c r="S176" s="1"/>
      <c r="T176" s="1"/>
      <c r="U176" s="1"/>
    </row>
    <row r="177" spans="1:21" x14ac:dyDescent="0.25">
      <c r="A177" s="1"/>
      <c r="B177" s="1"/>
      <c r="C177" s="7">
        <v>162</v>
      </c>
      <c r="D177" s="8">
        <f>IFERROR('Calc_70%'!K171,0)</f>
        <v>49279</v>
      </c>
      <c r="E177" s="9">
        <f t="shared" si="4"/>
        <v>31</v>
      </c>
      <c r="F177" s="10">
        <f t="shared" si="5"/>
        <v>0</v>
      </c>
      <c r="G177" s="10">
        <f>'Calc_70%'!C171</f>
        <v>0</v>
      </c>
      <c r="H177" s="10">
        <f>'Calc_70%'!D171</f>
        <v>0</v>
      </c>
      <c r="I177" s="7">
        <v>0</v>
      </c>
      <c r="J177" s="7">
        <v>0</v>
      </c>
      <c r="K177" s="7">
        <v>0</v>
      </c>
      <c r="L177" s="7">
        <v>0</v>
      </c>
      <c r="M177" s="7">
        <v>0</v>
      </c>
      <c r="N177" s="10">
        <f>'Calc_70%'!G171+'Calc_70%'!H171</f>
        <v>0</v>
      </c>
      <c r="O177" s="7">
        <v>0</v>
      </c>
      <c r="P177" s="7">
        <v>0</v>
      </c>
      <c r="Q177" s="7">
        <v>0</v>
      </c>
      <c r="R177" s="1"/>
      <c r="S177" s="1"/>
      <c r="T177" s="1"/>
      <c r="U177" s="1"/>
    </row>
    <row r="178" spans="1:21" x14ac:dyDescent="0.25">
      <c r="A178" s="1"/>
      <c r="B178" s="1"/>
      <c r="C178" s="7">
        <v>163</v>
      </c>
      <c r="D178" s="8">
        <f>IFERROR('Calc_70%'!K172,0)</f>
        <v>49310</v>
      </c>
      <c r="E178" s="9">
        <f t="shared" si="4"/>
        <v>31</v>
      </c>
      <c r="F178" s="10">
        <f t="shared" si="5"/>
        <v>0</v>
      </c>
      <c r="G178" s="10">
        <f>'Calc_70%'!C172</f>
        <v>0</v>
      </c>
      <c r="H178" s="10">
        <f>'Calc_70%'!D172</f>
        <v>0</v>
      </c>
      <c r="I178" s="7">
        <v>0</v>
      </c>
      <c r="J178" s="7">
        <v>0</v>
      </c>
      <c r="K178" s="7">
        <v>0</v>
      </c>
      <c r="L178" s="7">
        <v>0</v>
      </c>
      <c r="M178" s="7">
        <v>0</v>
      </c>
      <c r="N178" s="10">
        <f>'Calc_70%'!G172+'Calc_70%'!H172</f>
        <v>0</v>
      </c>
      <c r="O178" s="7">
        <v>0</v>
      </c>
      <c r="P178" s="7">
        <v>0</v>
      </c>
      <c r="Q178" s="7">
        <v>0</v>
      </c>
      <c r="R178" s="1"/>
      <c r="S178" s="1"/>
      <c r="T178" s="1"/>
      <c r="U178" s="1"/>
    </row>
    <row r="179" spans="1:21" x14ac:dyDescent="0.25">
      <c r="A179" s="1"/>
      <c r="B179" s="1"/>
      <c r="C179" s="7">
        <v>164</v>
      </c>
      <c r="D179" s="8">
        <f>IFERROR('Calc_70%'!K173,0)</f>
        <v>49341</v>
      </c>
      <c r="E179" s="9">
        <f t="shared" si="4"/>
        <v>28</v>
      </c>
      <c r="F179" s="10">
        <f t="shared" si="5"/>
        <v>0</v>
      </c>
      <c r="G179" s="10">
        <f>'Calc_70%'!C173</f>
        <v>0</v>
      </c>
      <c r="H179" s="10">
        <f>'Calc_70%'!D173</f>
        <v>0</v>
      </c>
      <c r="I179" s="7">
        <v>0</v>
      </c>
      <c r="J179" s="7">
        <v>0</v>
      </c>
      <c r="K179" s="7">
        <v>0</v>
      </c>
      <c r="L179" s="7">
        <v>0</v>
      </c>
      <c r="M179" s="7">
        <v>0</v>
      </c>
      <c r="N179" s="10">
        <f>'Calc_70%'!G173+'Calc_70%'!H173</f>
        <v>0</v>
      </c>
      <c r="O179" s="7">
        <v>0</v>
      </c>
      <c r="P179" s="7">
        <v>0</v>
      </c>
      <c r="Q179" s="7">
        <v>0</v>
      </c>
      <c r="R179" s="1"/>
      <c r="S179" s="1"/>
      <c r="T179" s="1"/>
      <c r="U179" s="1"/>
    </row>
    <row r="180" spans="1:21" x14ac:dyDescent="0.25">
      <c r="A180" s="1"/>
      <c r="B180" s="1"/>
      <c r="C180" s="7">
        <v>165</v>
      </c>
      <c r="D180" s="8">
        <f>IFERROR('Calc_70%'!K174,0)</f>
        <v>49369</v>
      </c>
      <c r="E180" s="9">
        <f t="shared" si="4"/>
        <v>31</v>
      </c>
      <c r="F180" s="10">
        <f t="shared" si="5"/>
        <v>0</v>
      </c>
      <c r="G180" s="10">
        <f>'Calc_70%'!C174</f>
        <v>0</v>
      </c>
      <c r="H180" s="10">
        <f>'Calc_70%'!D174</f>
        <v>0</v>
      </c>
      <c r="I180" s="7">
        <v>0</v>
      </c>
      <c r="J180" s="7">
        <v>0</v>
      </c>
      <c r="K180" s="7">
        <v>0</v>
      </c>
      <c r="L180" s="7">
        <v>0</v>
      </c>
      <c r="M180" s="7">
        <v>0</v>
      </c>
      <c r="N180" s="10">
        <f>'Calc_70%'!G174+'Calc_70%'!H174</f>
        <v>0</v>
      </c>
      <c r="O180" s="7">
        <v>0</v>
      </c>
      <c r="P180" s="7">
        <v>0</v>
      </c>
      <c r="Q180" s="7">
        <v>0</v>
      </c>
      <c r="R180" s="1"/>
      <c r="S180" s="1"/>
      <c r="T180" s="1"/>
      <c r="U180" s="1"/>
    </row>
    <row r="181" spans="1:21" x14ac:dyDescent="0.25">
      <c r="A181" s="1"/>
      <c r="B181" s="1"/>
      <c r="C181" s="7">
        <v>166</v>
      </c>
      <c r="D181" s="8">
        <f>IFERROR('Calc_70%'!K175,0)</f>
        <v>49400</v>
      </c>
      <c r="E181" s="9">
        <f t="shared" si="4"/>
        <v>30</v>
      </c>
      <c r="F181" s="10">
        <f t="shared" si="5"/>
        <v>0</v>
      </c>
      <c r="G181" s="10">
        <f>'Calc_70%'!C175</f>
        <v>0</v>
      </c>
      <c r="H181" s="10">
        <f>'Calc_70%'!D175</f>
        <v>0</v>
      </c>
      <c r="I181" s="7">
        <v>0</v>
      </c>
      <c r="J181" s="7">
        <v>0</v>
      </c>
      <c r="K181" s="7">
        <v>0</v>
      </c>
      <c r="L181" s="7">
        <v>0</v>
      </c>
      <c r="M181" s="7">
        <v>0</v>
      </c>
      <c r="N181" s="10">
        <f>'Calc_70%'!G175+'Calc_70%'!H175</f>
        <v>0</v>
      </c>
      <c r="O181" s="7">
        <v>0</v>
      </c>
      <c r="P181" s="7">
        <v>0</v>
      </c>
      <c r="Q181" s="7">
        <v>0</v>
      </c>
      <c r="R181" s="1"/>
      <c r="S181" s="1"/>
      <c r="T181" s="1"/>
      <c r="U181" s="1"/>
    </row>
    <row r="182" spans="1:21" x14ac:dyDescent="0.25">
      <c r="A182" s="1"/>
      <c r="B182" s="1"/>
      <c r="C182" s="7">
        <v>167</v>
      </c>
      <c r="D182" s="8">
        <f>IFERROR('Calc_70%'!K176,0)</f>
        <v>49430</v>
      </c>
      <c r="E182" s="9">
        <f t="shared" si="4"/>
        <v>31</v>
      </c>
      <c r="F182" s="10">
        <f t="shared" si="5"/>
        <v>0</v>
      </c>
      <c r="G182" s="10">
        <f>'Calc_70%'!C176</f>
        <v>0</v>
      </c>
      <c r="H182" s="10">
        <f>'Calc_70%'!D176</f>
        <v>0</v>
      </c>
      <c r="I182" s="7">
        <v>0</v>
      </c>
      <c r="J182" s="7">
        <v>0</v>
      </c>
      <c r="K182" s="7">
        <v>0</v>
      </c>
      <c r="L182" s="7">
        <v>0</v>
      </c>
      <c r="M182" s="7">
        <v>0</v>
      </c>
      <c r="N182" s="10">
        <f>'Calc_70%'!G176+'Calc_70%'!H176</f>
        <v>0</v>
      </c>
      <c r="O182" s="7">
        <v>0</v>
      </c>
      <c r="P182" s="7">
        <v>0</v>
      </c>
      <c r="Q182" s="7">
        <v>0</v>
      </c>
      <c r="R182" s="1"/>
      <c r="S182" s="1"/>
      <c r="T182" s="1"/>
      <c r="U182" s="1"/>
    </row>
    <row r="183" spans="1:21" x14ac:dyDescent="0.25">
      <c r="A183" s="1"/>
      <c r="B183" s="1"/>
      <c r="C183" s="7">
        <v>168</v>
      </c>
      <c r="D183" s="8">
        <f>IFERROR('Calc_70%'!K177,0)</f>
        <v>49461</v>
      </c>
      <c r="E183" s="9">
        <f t="shared" si="4"/>
        <v>30</v>
      </c>
      <c r="F183" s="10">
        <f t="shared" si="5"/>
        <v>0</v>
      </c>
      <c r="G183" s="10">
        <f>'Calc_70%'!C177</f>
        <v>0</v>
      </c>
      <c r="H183" s="10">
        <f>'Calc_70%'!D177</f>
        <v>0</v>
      </c>
      <c r="I183" s="7">
        <v>0</v>
      </c>
      <c r="J183" s="7">
        <v>0</v>
      </c>
      <c r="K183" s="7">
        <v>0</v>
      </c>
      <c r="L183" s="7">
        <v>0</v>
      </c>
      <c r="M183" s="7">
        <v>0</v>
      </c>
      <c r="N183" s="10">
        <f>'Calc_70%'!G177+'Calc_70%'!H177</f>
        <v>0</v>
      </c>
      <c r="O183" s="7">
        <v>0</v>
      </c>
      <c r="P183" s="7">
        <v>0</v>
      </c>
      <c r="Q183" s="7">
        <v>0</v>
      </c>
      <c r="R183" s="1"/>
      <c r="S183" s="1"/>
      <c r="T183" s="1"/>
      <c r="U183" s="1"/>
    </row>
    <row r="184" spans="1:21" x14ac:dyDescent="0.25">
      <c r="A184" s="1"/>
      <c r="B184" s="1"/>
      <c r="C184" s="7">
        <v>169</v>
      </c>
      <c r="D184" s="8">
        <f>IFERROR('Calc_70%'!K178,0)</f>
        <v>49491</v>
      </c>
      <c r="E184" s="9">
        <f t="shared" si="4"/>
        <v>31</v>
      </c>
      <c r="F184" s="10">
        <f t="shared" si="5"/>
        <v>0</v>
      </c>
      <c r="G184" s="10">
        <f>'Calc_70%'!C178</f>
        <v>0</v>
      </c>
      <c r="H184" s="10">
        <f>'Calc_70%'!D178</f>
        <v>0</v>
      </c>
      <c r="I184" s="7">
        <v>0</v>
      </c>
      <c r="J184" s="7">
        <v>0</v>
      </c>
      <c r="K184" s="7">
        <v>0</v>
      </c>
      <c r="L184" s="7">
        <v>0</v>
      </c>
      <c r="M184" s="7">
        <v>0</v>
      </c>
      <c r="N184" s="10">
        <f>'Calc_70%'!G178+'Calc_70%'!H178</f>
        <v>0</v>
      </c>
      <c r="O184" s="7">
        <v>0</v>
      </c>
      <c r="P184" s="7">
        <v>0</v>
      </c>
      <c r="Q184" s="7">
        <v>0</v>
      </c>
      <c r="R184" s="1"/>
      <c r="S184" s="1"/>
      <c r="T184" s="1"/>
      <c r="U184" s="1"/>
    </row>
    <row r="185" spans="1:21" x14ac:dyDescent="0.25">
      <c r="A185" s="1"/>
      <c r="B185" s="1"/>
      <c r="C185" s="7">
        <v>170</v>
      </c>
      <c r="D185" s="8">
        <f>IFERROR('Calc_70%'!K179,0)</f>
        <v>49522</v>
      </c>
      <c r="E185" s="9">
        <f t="shared" si="4"/>
        <v>31</v>
      </c>
      <c r="F185" s="10">
        <f t="shared" si="5"/>
        <v>0</v>
      </c>
      <c r="G185" s="10">
        <f>'Calc_70%'!C179</f>
        <v>0</v>
      </c>
      <c r="H185" s="10">
        <f>'Calc_70%'!D179</f>
        <v>0</v>
      </c>
      <c r="I185" s="7">
        <v>0</v>
      </c>
      <c r="J185" s="7">
        <v>0</v>
      </c>
      <c r="K185" s="7">
        <v>0</v>
      </c>
      <c r="L185" s="7">
        <v>0</v>
      </c>
      <c r="M185" s="7">
        <v>0</v>
      </c>
      <c r="N185" s="10">
        <f>'Calc_70%'!G179+'Calc_70%'!H179</f>
        <v>0</v>
      </c>
      <c r="O185" s="7">
        <v>0</v>
      </c>
      <c r="P185" s="7">
        <v>0</v>
      </c>
      <c r="Q185" s="7">
        <v>0</v>
      </c>
      <c r="R185" s="1"/>
      <c r="S185" s="1"/>
      <c r="T185" s="1"/>
      <c r="U185" s="1"/>
    </row>
    <row r="186" spans="1:21" x14ac:dyDescent="0.25">
      <c r="A186" s="1"/>
      <c r="B186" s="1"/>
      <c r="C186" s="7">
        <v>171</v>
      </c>
      <c r="D186" s="8">
        <f>IFERROR('Calc_70%'!K180,0)</f>
        <v>49553</v>
      </c>
      <c r="E186" s="9">
        <f t="shared" si="4"/>
        <v>30</v>
      </c>
      <c r="F186" s="10">
        <f t="shared" si="5"/>
        <v>0</v>
      </c>
      <c r="G186" s="10">
        <f>'Calc_70%'!C180</f>
        <v>0</v>
      </c>
      <c r="H186" s="10">
        <f>'Calc_70%'!D180</f>
        <v>0</v>
      </c>
      <c r="I186" s="7">
        <v>0</v>
      </c>
      <c r="J186" s="7">
        <v>0</v>
      </c>
      <c r="K186" s="7">
        <v>0</v>
      </c>
      <c r="L186" s="7">
        <v>0</v>
      </c>
      <c r="M186" s="7">
        <v>0</v>
      </c>
      <c r="N186" s="10">
        <f>'Calc_70%'!G180+'Calc_70%'!H180</f>
        <v>0</v>
      </c>
      <c r="O186" s="7">
        <v>0</v>
      </c>
      <c r="P186" s="7">
        <v>0</v>
      </c>
      <c r="Q186" s="7">
        <v>0</v>
      </c>
      <c r="R186" s="1"/>
      <c r="S186" s="1"/>
      <c r="T186" s="1"/>
      <c r="U186" s="1"/>
    </row>
    <row r="187" spans="1:21" x14ac:dyDescent="0.25">
      <c r="A187" s="1"/>
      <c r="B187" s="1"/>
      <c r="C187" s="7">
        <v>172</v>
      </c>
      <c r="D187" s="8">
        <f>IFERROR('Calc_70%'!K181,0)</f>
        <v>49583</v>
      </c>
      <c r="E187" s="9">
        <f t="shared" si="4"/>
        <v>31</v>
      </c>
      <c r="F187" s="10">
        <f t="shared" si="5"/>
        <v>0</v>
      </c>
      <c r="G187" s="10">
        <f>'Calc_70%'!C181</f>
        <v>0</v>
      </c>
      <c r="H187" s="10">
        <f>'Calc_70%'!D181</f>
        <v>0</v>
      </c>
      <c r="I187" s="7">
        <v>0</v>
      </c>
      <c r="J187" s="7">
        <v>0</v>
      </c>
      <c r="K187" s="7">
        <v>0</v>
      </c>
      <c r="L187" s="7">
        <v>0</v>
      </c>
      <c r="M187" s="7">
        <v>0</v>
      </c>
      <c r="N187" s="10">
        <f>'Calc_70%'!G181+'Calc_70%'!H181</f>
        <v>0</v>
      </c>
      <c r="O187" s="7">
        <v>0</v>
      </c>
      <c r="P187" s="7">
        <v>0</v>
      </c>
      <c r="Q187" s="7">
        <v>0</v>
      </c>
      <c r="R187" s="1"/>
      <c r="S187" s="1"/>
      <c r="T187" s="1"/>
      <c r="U187" s="1"/>
    </row>
    <row r="188" spans="1:21" x14ac:dyDescent="0.25">
      <c r="A188" s="1"/>
      <c r="B188" s="1"/>
      <c r="C188" s="7">
        <v>173</v>
      </c>
      <c r="D188" s="8">
        <f>IFERROR('Calc_70%'!K182,0)</f>
        <v>49614</v>
      </c>
      <c r="E188" s="9">
        <f t="shared" si="4"/>
        <v>30</v>
      </c>
      <c r="F188" s="10">
        <f t="shared" si="5"/>
        <v>0</v>
      </c>
      <c r="G188" s="10">
        <f>'Calc_70%'!C182</f>
        <v>0</v>
      </c>
      <c r="H188" s="10">
        <f>'Calc_70%'!D182</f>
        <v>0</v>
      </c>
      <c r="I188" s="7">
        <v>0</v>
      </c>
      <c r="J188" s="7">
        <v>0</v>
      </c>
      <c r="K188" s="7">
        <v>0</v>
      </c>
      <c r="L188" s="7">
        <v>0</v>
      </c>
      <c r="M188" s="7">
        <v>0</v>
      </c>
      <c r="N188" s="10">
        <f>'Calc_70%'!G182+'Calc_70%'!H182</f>
        <v>0</v>
      </c>
      <c r="O188" s="7">
        <v>0</v>
      </c>
      <c r="P188" s="7">
        <v>0</v>
      </c>
      <c r="Q188" s="7">
        <v>0</v>
      </c>
      <c r="R188" s="1"/>
      <c r="S188" s="1"/>
      <c r="T188" s="1"/>
      <c r="U188" s="1"/>
    </row>
    <row r="189" spans="1:21" x14ac:dyDescent="0.25">
      <c r="A189" s="1"/>
      <c r="B189" s="1"/>
      <c r="C189" s="7">
        <v>174</v>
      </c>
      <c r="D189" s="8">
        <f>IFERROR('Calc_70%'!K183,0)</f>
        <v>49644</v>
      </c>
      <c r="E189" s="9">
        <f t="shared" si="4"/>
        <v>31</v>
      </c>
      <c r="F189" s="10">
        <f t="shared" si="5"/>
        <v>0</v>
      </c>
      <c r="G189" s="10">
        <f>'Calc_70%'!C183</f>
        <v>0</v>
      </c>
      <c r="H189" s="10">
        <f>'Calc_70%'!D183</f>
        <v>0</v>
      </c>
      <c r="I189" s="7">
        <v>0</v>
      </c>
      <c r="J189" s="7">
        <v>0</v>
      </c>
      <c r="K189" s="7">
        <v>0</v>
      </c>
      <c r="L189" s="7">
        <v>0</v>
      </c>
      <c r="M189" s="7">
        <v>0</v>
      </c>
      <c r="N189" s="10">
        <f>'Calc_70%'!G183+'Calc_70%'!H183</f>
        <v>0</v>
      </c>
      <c r="O189" s="7">
        <v>0</v>
      </c>
      <c r="P189" s="7">
        <v>0</v>
      </c>
      <c r="Q189" s="7">
        <v>0</v>
      </c>
      <c r="R189" s="1"/>
      <c r="S189" s="1"/>
      <c r="T189" s="1"/>
      <c r="U189" s="1"/>
    </row>
    <row r="190" spans="1:21" x14ac:dyDescent="0.25">
      <c r="A190" s="1"/>
      <c r="B190" s="1"/>
      <c r="C190" s="7">
        <v>175</v>
      </c>
      <c r="D190" s="8">
        <f>IFERROR('Calc_70%'!K184,0)</f>
        <v>49675</v>
      </c>
      <c r="E190" s="9">
        <f t="shared" si="4"/>
        <v>31</v>
      </c>
      <c r="F190" s="10">
        <f t="shared" si="5"/>
        <v>0</v>
      </c>
      <c r="G190" s="10">
        <f>'Calc_70%'!C184</f>
        <v>0</v>
      </c>
      <c r="H190" s="10">
        <f>'Calc_70%'!D184</f>
        <v>0</v>
      </c>
      <c r="I190" s="7">
        <v>0</v>
      </c>
      <c r="J190" s="7">
        <v>0</v>
      </c>
      <c r="K190" s="7">
        <v>0</v>
      </c>
      <c r="L190" s="7">
        <v>0</v>
      </c>
      <c r="M190" s="7">
        <v>0</v>
      </c>
      <c r="N190" s="10">
        <f>'Calc_70%'!G184+'Calc_70%'!H184</f>
        <v>0</v>
      </c>
      <c r="O190" s="7">
        <v>0</v>
      </c>
      <c r="P190" s="7">
        <v>0</v>
      </c>
      <c r="Q190" s="7">
        <v>0</v>
      </c>
      <c r="R190" s="1"/>
      <c r="S190" s="1"/>
      <c r="T190" s="1"/>
      <c r="U190" s="1"/>
    </row>
    <row r="191" spans="1:21" x14ac:dyDescent="0.25">
      <c r="A191" s="1"/>
      <c r="B191" s="1"/>
      <c r="C191" s="7">
        <v>176</v>
      </c>
      <c r="D191" s="8">
        <f>IFERROR('Calc_70%'!K185,0)</f>
        <v>49706</v>
      </c>
      <c r="E191" s="9">
        <f t="shared" si="4"/>
        <v>29</v>
      </c>
      <c r="F191" s="10">
        <f t="shared" si="5"/>
        <v>0</v>
      </c>
      <c r="G191" s="10">
        <f>'Calc_70%'!C185</f>
        <v>0</v>
      </c>
      <c r="H191" s="10">
        <f>'Calc_70%'!D185</f>
        <v>0</v>
      </c>
      <c r="I191" s="7">
        <v>0</v>
      </c>
      <c r="J191" s="7">
        <v>0</v>
      </c>
      <c r="K191" s="7">
        <v>0</v>
      </c>
      <c r="L191" s="7">
        <v>0</v>
      </c>
      <c r="M191" s="7">
        <v>0</v>
      </c>
      <c r="N191" s="10">
        <f>'Calc_70%'!G185+'Calc_70%'!H185</f>
        <v>0</v>
      </c>
      <c r="O191" s="7">
        <v>0</v>
      </c>
      <c r="P191" s="7">
        <v>0</v>
      </c>
      <c r="Q191" s="7">
        <v>0</v>
      </c>
      <c r="R191" s="1"/>
      <c r="S191" s="1"/>
      <c r="T191" s="1"/>
      <c r="U191" s="1"/>
    </row>
    <row r="192" spans="1:21" x14ac:dyDescent="0.25">
      <c r="A192" s="1"/>
      <c r="B192" s="1"/>
      <c r="C192" s="7">
        <v>177</v>
      </c>
      <c r="D192" s="8">
        <f>IFERROR('Calc_70%'!K186,0)</f>
        <v>49735</v>
      </c>
      <c r="E192" s="9">
        <f t="shared" si="4"/>
        <v>31</v>
      </c>
      <c r="F192" s="10">
        <f t="shared" si="5"/>
        <v>0</v>
      </c>
      <c r="G192" s="10">
        <f>'Calc_70%'!C186</f>
        <v>0</v>
      </c>
      <c r="H192" s="10">
        <f>'Calc_70%'!D186</f>
        <v>0</v>
      </c>
      <c r="I192" s="7">
        <v>0</v>
      </c>
      <c r="J192" s="7">
        <v>0</v>
      </c>
      <c r="K192" s="7">
        <v>0</v>
      </c>
      <c r="L192" s="7">
        <v>0</v>
      </c>
      <c r="M192" s="7">
        <v>0</v>
      </c>
      <c r="N192" s="10">
        <f>'Calc_70%'!G186+'Calc_70%'!H186</f>
        <v>0</v>
      </c>
      <c r="O192" s="7">
        <v>0</v>
      </c>
      <c r="P192" s="7">
        <v>0</v>
      </c>
      <c r="Q192" s="7">
        <v>0</v>
      </c>
      <c r="R192" s="1"/>
      <c r="S192" s="1"/>
      <c r="T192" s="1"/>
      <c r="U192" s="1"/>
    </row>
    <row r="193" spans="1:21" x14ac:dyDescent="0.25">
      <c r="A193" s="1"/>
      <c r="B193" s="1"/>
      <c r="C193" s="7">
        <v>178</v>
      </c>
      <c r="D193" s="8">
        <f>IFERROR('Calc_70%'!K187,0)</f>
        <v>49766</v>
      </c>
      <c r="E193" s="9">
        <f t="shared" si="4"/>
        <v>30</v>
      </c>
      <c r="F193" s="10">
        <f t="shared" si="5"/>
        <v>0</v>
      </c>
      <c r="G193" s="10">
        <f>'Calc_70%'!C187</f>
        <v>0</v>
      </c>
      <c r="H193" s="10">
        <f>'Calc_70%'!D187</f>
        <v>0</v>
      </c>
      <c r="I193" s="7">
        <v>0</v>
      </c>
      <c r="J193" s="7">
        <v>0</v>
      </c>
      <c r="K193" s="7">
        <v>0</v>
      </c>
      <c r="L193" s="7">
        <v>0</v>
      </c>
      <c r="M193" s="7">
        <v>0</v>
      </c>
      <c r="N193" s="10">
        <f>'Calc_70%'!G187+'Calc_70%'!H187</f>
        <v>0</v>
      </c>
      <c r="O193" s="7">
        <v>0</v>
      </c>
      <c r="P193" s="7">
        <v>0</v>
      </c>
      <c r="Q193" s="7">
        <v>0</v>
      </c>
      <c r="R193" s="1"/>
      <c r="S193" s="1"/>
      <c r="T193" s="1"/>
      <c r="U193" s="1"/>
    </row>
    <row r="194" spans="1:21" x14ac:dyDescent="0.25">
      <c r="A194" s="1"/>
      <c r="B194" s="1"/>
      <c r="C194" s="7">
        <v>179</v>
      </c>
      <c r="D194" s="8">
        <f>IFERROR('Calc_70%'!K188,0)</f>
        <v>49796</v>
      </c>
      <c r="E194" s="9">
        <f t="shared" si="4"/>
        <v>31</v>
      </c>
      <c r="F194" s="10">
        <f t="shared" si="5"/>
        <v>0</v>
      </c>
      <c r="G194" s="10">
        <f>'Calc_70%'!C188</f>
        <v>0</v>
      </c>
      <c r="H194" s="10">
        <f>'Calc_70%'!D188</f>
        <v>0</v>
      </c>
      <c r="I194" s="7">
        <v>0</v>
      </c>
      <c r="J194" s="7">
        <v>0</v>
      </c>
      <c r="K194" s="7">
        <v>0</v>
      </c>
      <c r="L194" s="7">
        <v>0</v>
      </c>
      <c r="M194" s="7">
        <v>0</v>
      </c>
      <c r="N194" s="10">
        <f>'Calc_70%'!G188+'Calc_70%'!H188</f>
        <v>0</v>
      </c>
      <c r="O194" s="7">
        <v>0</v>
      </c>
      <c r="P194" s="7">
        <v>0</v>
      </c>
      <c r="Q194" s="7">
        <v>0</v>
      </c>
      <c r="R194" s="1"/>
      <c r="S194" s="1"/>
      <c r="T194" s="1"/>
      <c r="U194" s="1"/>
    </row>
    <row r="195" spans="1:21" x14ac:dyDescent="0.25">
      <c r="A195" s="1"/>
      <c r="B195" s="1"/>
      <c r="C195" s="7">
        <v>180</v>
      </c>
      <c r="D195" s="8">
        <f>IFERROR('Calc_70%'!K189,0)</f>
        <v>49827</v>
      </c>
      <c r="E195" s="9">
        <f t="shared" si="4"/>
        <v>30</v>
      </c>
      <c r="F195" s="10">
        <f t="shared" si="5"/>
        <v>0</v>
      </c>
      <c r="G195" s="10">
        <f>'Calc_70%'!C189</f>
        <v>0</v>
      </c>
      <c r="H195" s="10">
        <f>'Calc_70%'!D189</f>
        <v>0</v>
      </c>
      <c r="I195" s="7">
        <v>0</v>
      </c>
      <c r="J195" s="7">
        <v>0</v>
      </c>
      <c r="K195" s="7">
        <v>0</v>
      </c>
      <c r="L195" s="7">
        <v>0</v>
      </c>
      <c r="M195" s="7">
        <v>0</v>
      </c>
      <c r="N195" s="10">
        <f>'Calc_70%'!G189+'Calc_70%'!H189</f>
        <v>0</v>
      </c>
      <c r="O195" s="7">
        <v>0</v>
      </c>
      <c r="P195" s="7">
        <v>0</v>
      </c>
      <c r="Q195" s="7">
        <v>0</v>
      </c>
      <c r="R195" s="1"/>
      <c r="S195" s="1"/>
      <c r="T195" s="1"/>
      <c r="U195" s="1"/>
    </row>
    <row r="196" spans="1:21" x14ac:dyDescent="0.25">
      <c r="A196" s="1"/>
      <c r="B196" s="1"/>
      <c r="C196" s="7">
        <v>181</v>
      </c>
      <c r="D196" s="8">
        <f>IFERROR('Calc_70%'!K190,0)</f>
        <v>49857</v>
      </c>
      <c r="E196" s="9">
        <f t="shared" si="4"/>
        <v>31</v>
      </c>
      <c r="F196" s="10">
        <f t="shared" si="5"/>
        <v>0</v>
      </c>
      <c r="G196" s="10">
        <f>'Calc_70%'!C190</f>
        <v>0</v>
      </c>
      <c r="H196" s="10">
        <f>'Calc_70%'!D190</f>
        <v>0</v>
      </c>
      <c r="I196" s="7">
        <v>0</v>
      </c>
      <c r="J196" s="7">
        <v>0</v>
      </c>
      <c r="K196" s="7">
        <v>0</v>
      </c>
      <c r="L196" s="7">
        <v>0</v>
      </c>
      <c r="M196" s="7">
        <v>0</v>
      </c>
      <c r="N196" s="10">
        <f>'Calc_70%'!G190+'Calc_70%'!H190</f>
        <v>0</v>
      </c>
      <c r="O196" s="7">
        <v>0</v>
      </c>
      <c r="P196" s="7">
        <v>0</v>
      </c>
      <c r="Q196" s="7">
        <v>0</v>
      </c>
      <c r="R196" s="1"/>
      <c r="S196" s="1"/>
      <c r="T196" s="1"/>
      <c r="U196" s="1"/>
    </row>
    <row r="197" spans="1:21" x14ac:dyDescent="0.25">
      <c r="A197" s="1"/>
      <c r="B197" s="1"/>
      <c r="C197" s="7">
        <v>182</v>
      </c>
      <c r="D197" s="8">
        <f>IFERROR('Calc_70%'!K191,0)</f>
        <v>49888</v>
      </c>
      <c r="E197" s="9">
        <f t="shared" si="4"/>
        <v>31</v>
      </c>
      <c r="F197" s="10">
        <f t="shared" si="5"/>
        <v>0</v>
      </c>
      <c r="G197" s="10">
        <f>'Calc_70%'!C191</f>
        <v>0</v>
      </c>
      <c r="H197" s="10">
        <f>'Calc_70%'!D191</f>
        <v>0</v>
      </c>
      <c r="I197" s="7">
        <v>0</v>
      </c>
      <c r="J197" s="7">
        <v>0</v>
      </c>
      <c r="K197" s="7">
        <v>0</v>
      </c>
      <c r="L197" s="7">
        <v>0</v>
      </c>
      <c r="M197" s="7">
        <v>0</v>
      </c>
      <c r="N197" s="10">
        <f>'Calc_70%'!G191+'Calc_70%'!H191</f>
        <v>0</v>
      </c>
      <c r="O197" s="7">
        <v>0</v>
      </c>
      <c r="P197" s="7">
        <v>0</v>
      </c>
      <c r="Q197" s="7">
        <v>0</v>
      </c>
      <c r="R197" s="1"/>
      <c r="S197" s="1"/>
      <c r="T197" s="1"/>
      <c r="U197" s="1"/>
    </row>
    <row r="198" spans="1:21" x14ac:dyDescent="0.25">
      <c r="A198" s="1"/>
      <c r="B198" s="1"/>
      <c r="C198" s="7">
        <v>183</v>
      </c>
      <c r="D198" s="8">
        <f>IFERROR('Calc_70%'!K192,0)</f>
        <v>49919</v>
      </c>
      <c r="E198" s="9">
        <f t="shared" si="4"/>
        <v>30</v>
      </c>
      <c r="F198" s="10">
        <f t="shared" si="5"/>
        <v>0</v>
      </c>
      <c r="G198" s="10">
        <f>'Calc_70%'!C192</f>
        <v>0</v>
      </c>
      <c r="H198" s="10">
        <f>'Calc_70%'!D192</f>
        <v>0</v>
      </c>
      <c r="I198" s="7">
        <v>0</v>
      </c>
      <c r="J198" s="7">
        <v>0</v>
      </c>
      <c r="K198" s="7">
        <v>0</v>
      </c>
      <c r="L198" s="7">
        <v>0</v>
      </c>
      <c r="M198" s="7">
        <v>0</v>
      </c>
      <c r="N198" s="10">
        <f>'Calc_70%'!G192+'Calc_70%'!H192</f>
        <v>0</v>
      </c>
      <c r="O198" s="7">
        <v>0</v>
      </c>
      <c r="P198" s="7">
        <v>0</v>
      </c>
      <c r="Q198" s="7">
        <v>0</v>
      </c>
      <c r="R198" s="1"/>
      <c r="S198" s="1"/>
      <c r="T198" s="1"/>
      <c r="U198" s="1"/>
    </row>
    <row r="199" spans="1:21" x14ac:dyDescent="0.25">
      <c r="A199" s="1"/>
      <c r="B199" s="1"/>
      <c r="C199" s="7">
        <v>184</v>
      </c>
      <c r="D199" s="8">
        <f>IFERROR('Calc_70%'!K193,0)</f>
        <v>49949</v>
      </c>
      <c r="E199" s="9">
        <f t="shared" si="4"/>
        <v>31</v>
      </c>
      <c r="F199" s="10">
        <f t="shared" si="5"/>
        <v>0</v>
      </c>
      <c r="G199" s="10">
        <f>'Calc_70%'!C193</f>
        <v>0</v>
      </c>
      <c r="H199" s="10">
        <f>'Calc_70%'!D193</f>
        <v>0</v>
      </c>
      <c r="I199" s="7">
        <v>0</v>
      </c>
      <c r="J199" s="7">
        <v>0</v>
      </c>
      <c r="K199" s="7">
        <v>0</v>
      </c>
      <c r="L199" s="7">
        <v>0</v>
      </c>
      <c r="M199" s="7">
        <v>0</v>
      </c>
      <c r="N199" s="10">
        <f>'Calc_70%'!G193+'Calc_70%'!H193</f>
        <v>0</v>
      </c>
      <c r="O199" s="7">
        <v>0</v>
      </c>
      <c r="P199" s="7">
        <v>0</v>
      </c>
      <c r="Q199" s="7">
        <v>0</v>
      </c>
      <c r="R199" s="1"/>
      <c r="S199" s="1"/>
      <c r="T199" s="1"/>
      <c r="U199" s="1"/>
    </row>
    <row r="200" spans="1:21" x14ac:dyDescent="0.25">
      <c r="A200" s="1"/>
      <c r="B200" s="1"/>
      <c r="C200" s="7">
        <v>185</v>
      </c>
      <c r="D200" s="8">
        <f>IFERROR('Calc_70%'!K194,0)</f>
        <v>49980</v>
      </c>
      <c r="E200" s="9">
        <f t="shared" si="4"/>
        <v>30</v>
      </c>
      <c r="F200" s="10">
        <f t="shared" si="5"/>
        <v>0</v>
      </c>
      <c r="G200" s="10">
        <f>'Calc_70%'!C194</f>
        <v>0</v>
      </c>
      <c r="H200" s="10">
        <f>'Calc_70%'!D194</f>
        <v>0</v>
      </c>
      <c r="I200" s="7">
        <v>0</v>
      </c>
      <c r="J200" s="7">
        <v>0</v>
      </c>
      <c r="K200" s="7">
        <v>0</v>
      </c>
      <c r="L200" s="7">
        <v>0</v>
      </c>
      <c r="M200" s="7">
        <v>0</v>
      </c>
      <c r="N200" s="10">
        <f>'Calc_70%'!G194+'Calc_70%'!H194</f>
        <v>0</v>
      </c>
      <c r="O200" s="7">
        <v>0</v>
      </c>
      <c r="P200" s="7">
        <v>0</v>
      </c>
      <c r="Q200" s="7">
        <v>0</v>
      </c>
      <c r="R200" s="1"/>
      <c r="S200" s="1"/>
      <c r="T200" s="1"/>
      <c r="U200" s="1"/>
    </row>
    <row r="201" spans="1:21" x14ac:dyDescent="0.25">
      <c r="A201" s="1"/>
      <c r="B201" s="1"/>
      <c r="C201" s="7">
        <v>186</v>
      </c>
      <c r="D201" s="8">
        <f>IFERROR('Calc_70%'!K195,0)</f>
        <v>50010</v>
      </c>
      <c r="E201" s="9">
        <f t="shared" si="4"/>
        <v>31</v>
      </c>
      <c r="F201" s="10">
        <f t="shared" si="5"/>
        <v>0</v>
      </c>
      <c r="G201" s="10">
        <f>'Calc_70%'!C195</f>
        <v>0</v>
      </c>
      <c r="H201" s="10">
        <f>'Calc_70%'!D195</f>
        <v>0</v>
      </c>
      <c r="I201" s="7">
        <v>0</v>
      </c>
      <c r="J201" s="7">
        <v>0</v>
      </c>
      <c r="K201" s="7">
        <v>0</v>
      </c>
      <c r="L201" s="7">
        <v>0</v>
      </c>
      <c r="M201" s="7">
        <v>0</v>
      </c>
      <c r="N201" s="10">
        <f>'Calc_70%'!G195+'Calc_70%'!H195</f>
        <v>0</v>
      </c>
      <c r="O201" s="7">
        <v>0</v>
      </c>
      <c r="P201" s="7">
        <v>0</v>
      </c>
      <c r="Q201" s="7">
        <v>0</v>
      </c>
      <c r="R201" s="1"/>
      <c r="S201" s="1"/>
      <c r="T201" s="1"/>
      <c r="U201" s="1"/>
    </row>
    <row r="202" spans="1:21" x14ac:dyDescent="0.25">
      <c r="A202" s="1"/>
      <c r="B202" s="1"/>
      <c r="C202" s="7">
        <v>187</v>
      </c>
      <c r="D202" s="8">
        <f>IFERROR('Calc_70%'!K196,0)</f>
        <v>50041</v>
      </c>
      <c r="E202" s="9">
        <f t="shared" si="4"/>
        <v>31</v>
      </c>
      <c r="F202" s="10">
        <f t="shared" si="5"/>
        <v>0</v>
      </c>
      <c r="G202" s="10">
        <f>'Calc_70%'!C196</f>
        <v>0</v>
      </c>
      <c r="H202" s="10">
        <f>'Calc_70%'!D196</f>
        <v>0</v>
      </c>
      <c r="I202" s="7">
        <v>0</v>
      </c>
      <c r="J202" s="7">
        <v>0</v>
      </c>
      <c r="K202" s="7">
        <v>0</v>
      </c>
      <c r="L202" s="7">
        <v>0</v>
      </c>
      <c r="M202" s="7">
        <v>0</v>
      </c>
      <c r="N202" s="10">
        <f>'Calc_70%'!G196+'Calc_70%'!H196</f>
        <v>0</v>
      </c>
      <c r="O202" s="7">
        <v>0</v>
      </c>
      <c r="P202" s="7">
        <v>0</v>
      </c>
      <c r="Q202" s="7">
        <v>0</v>
      </c>
      <c r="R202" s="1"/>
      <c r="S202" s="1"/>
      <c r="T202" s="1"/>
      <c r="U202" s="1"/>
    </row>
    <row r="203" spans="1:21" x14ac:dyDescent="0.25">
      <c r="A203" s="1"/>
      <c r="B203" s="1"/>
      <c r="C203" s="7">
        <v>188</v>
      </c>
      <c r="D203" s="8">
        <f>IFERROR('Calc_70%'!K197,0)</f>
        <v>50072</v>
      </c>
      <c r="E203" s="9">
        <f t="shared" si="4"/>
        <v>28</v>
      </c>
      <c r="F203" s="10">
        <f t="shared" si="5"/>
        <v>0</v>
      </c>
      <c r="G203" s="10">
        <f>'Calc_70%'!C197</f>
        <v>0</v>
      </c>
      <c r="H203" s="10">
        <f>'Calc_70%'!D197</f>
        <v>0</v>
      </c>
      <c r="I203" s="7">
        <v>0</v>
      </c>
      <c r="J203" s="7">
        <v>0</v>
      </c>
      <c r="K203" s="7">
        <v>0</v>
      </c>
      <c r="L203" s="7">
        <v>0</v>
      </c>
      <c r="M203" s="7">
        <v>0</v>
      </c>
      <c r="N203" s="10">
        <f>'Calc_70%'!G197+'Calc_70%'!H197</f>
        <v>0</v>
      </c>
      <c r="O203" s="7">
        <v>0</v>
      </c>
      <c r="P203" s="7">
        <v>0</v>
      </c>
      <c r="Q203" s="7">
        <v>0</v>
      </c>
      <c r="R203" s="1"/>
      <c r="S203" s="1"/>
      <c r="T203" s="1"/>
      <c r="U203" s="1"/>
    </row>
    <row r="204" spans="1:21" x14ac:dyDescent="0.25">
      <c r="A204" s="1"/>
      <c r="B204" s="1"/>
      <c r="C204" s="7">
        <v>189</v>
      </c>
      <c r="D204" s="8">
        <f>IFERROR('Calc_70%'!K198,0)</f>
        <v>50100</v>
      </c>
      <c r="E204" s="9">
        <f t="shared" si="4"/>
        <v>31</v>
      </c>
      <c r="F204" s="10">
        <f t="shared" si="5"/>
        <v>0</v>
      </c>
      <c r="G204" s="10">
        <f>'Calc_70%'!C198</f>
        <v>0</v>
      </c>
      <c r="H204" s="10">
        <f>'Calc_70%'!D198</f>
        <v>0</v>
      </c>
      <c r="I204" s="7">
        <v>0</v>
      </c>
      <c r="J204" s="7">
        <v>0</v>
      </c>
      <c r="K204" s="7">
        <v>0</v>
      </c>
      <c r="L204" s="7">
        <v>0</v>
      </c>
      <c r="M204" s="7">
        <v>0</v>
      </c>
      <c r="N204" s="10">
        <f>'Calc_70%'!G198+'Calc_70%'!H198</f>
        <v>0</v>
      </c>
      <c r="O204" s="7">
        <v>0</v>
      </c>
      <c r="P204" s="7">
        <v>0</v>
      </c>
      <c r="Q204" s="7">
        <v>0</v>
      </c>
      <c r="R204" s="1"/>
      <c r="S204" s="1"/>
      <c r="T204" s="1"/>
      <c r="U204" s="1"/>
    </row>
    <row r="205" spans="1:21" x14ac:dyDescent="0.25">
      <c r="A205" s="1"/>
      <c r="B205" s="1"/>
      <c r="C205" s="7">
        <v>190</v>
      </c>
      <c r="D205" s="8">
        <f>IFERROR('Calc_70%'!K199,0)</f>
        <v>50131</v>
      </c>
      <c r="E205" s="9">
        <f t="shared" si="4"/>
        <v>30</v>
      </c>
      <c r="F205" s="10">
        <f t="shared" si="5"/>
        <v>0</v>
      </c>
      <c r="G205" s="10">
        <f>'Calc_70%'!C199</f>
        <v>0</v>
      </c>
      <c r="H205" s="10">
        <f>'Calc_70%'!D199</f>
        <v>0</v>
      </c>
      <c r="I205" s="7">
        <v>0</v>
      </c>
      <c r="J205" s="7">
        <v>0</v>
      </c>
      <c r="K205" s="7">
        <v>0</v>
      </c>
      <c r="L205" s="7">
        <v>0</v>
      </c>
      <c r="M205" s="7">
        <v>0</v>
      </c>
      <c r="N205" s="10">
        <f>'Calc_70%'!G199+'Calc_70%'!H199</f>
        <v>0</v>
      </c>
      <c r="O205" s="7">
        <v>0</v>
      </c>
      <c r="P205" s="7">
        <v>0</v>
      </c>
      <c r="Q205" s="7">
        <v>0</v>
      </c>
      <c r="R205" s="1"/>
      <c r="S205" s="1"/>
      <c r="T205" s="1"/>
      <c r="U205" s="1"/>
    </row>
    <row r="206" spans="1:21" x14ac:dyDescent="0.25">
      <c r="A206" s="1"/>
      <c r="B206" s="1"/>
      <c r="C206" s="7">
        <v>191</v>
      </c>
      <c r="D206" s="8">
        <f>IFERROR('Calc_70%'!K200,0)</f>
        <v>50161</v>
      </c>
      <c r="E206" s="9">
        <f t="shared" si="4"/>
        <v>31</v>
      </c>
      <c r="F206" s="10">
        <f t="shared" si="5"/>
        <v>0</v>
      </c>
      <c r="G206" s="10">
        <f>'Calc_70%'!C200</f>
        <v>0</v>
      </c>
      <c r="H206" s="10">
        <f>'Calc_70%'!D200</f>
        <v>0</v>
      </c>
      <c r="I206" s="7">
        <v>0</v>
      </c>
      <c r="J206" s="7">
        <v>0</v>
      </c>
      <c r="K206" s="7">
        <v>0</v>
      </c>
      <c r="L206" s="7">
        <v>0</v>
      </c>
      <c r="M206" s="7">
        <v>0</v>
      </c>
      <c r="N206" s="10">
        <f>'Calc_70%'!G200+'Calc_70%'!H200</f>
        <v>0</v>
      </c>
      <c r="O206" s="7">
        <v>0</v>
      </c>
      <c r="P206" s="7">
        <v>0</v>
      </c>
      <c r="Q206" s="7">
        <v>0</v>
      </c>
      <c r="R206" s="1"/>
      <c r="S206" s="1"/>
      <c r="T206" s="1"/>
      <c r="U206" s="1"/>
    </row>
    <row r="207" spans="1:21" x14ac:dyDescent="0.25">
      <c r="A207" s="1"/>
      <c r="B207" s="1"/>
      <c r="C207" s="7">
        <v>192</v>
      </c>
      <c r="D207" s="8">
        <f>IFERROR('Calc_70%'!K201,0)</f>
        <v>50192</v>
      </c>
      <c r="E207" s="9">
        <f t="shared" si="4"/>
        <v>30</v>
      </c>
      <c r="F207" s="10">
        <f t="shared" si="5"/>
        <v>0</v>
      </c>
      <c r="G207" s="10">
        <f>'Calc_70%'!C201</f>
        <v>0</v>
      </c>
      <c r="H207" s="10">
        <f>'Calc_70%'!D201</f>
        <v>0</v>
      </c>
      <c r="I207" s="7">
        <v>0</v>
      </c>
      <c r="J207" s="7">
        <v>0</v>
      </c>
      <c r="K207" s="7">
        <v>0</v>
      </c>
      <c r="L207" s="7">
        <v>0</v>
      </c>
      <c r="M207" s="7">
        <v>0</v>
      </c>
      <c r="N207" s="10">
        <f>'Calc_70%'!G201+'Calc_70%'!H201</f>
        <v>0</v>
      </c>
      <c r="O207" s="7">
        <v>0</v>
      </c>
      <c r="P207" s="7">
        <v>0</v>
      </c>
      <c r="Q207" s="7">
        <v>0</v>
      </c>
      <c r="R207" s="1"/>
      <c r="S207" s="1"/>
      <c r="T207" s="1"/>
      <c r="U207" s="1"/>
    </row>
    <row r="208" spans="1:21" x14ac:dyDescent="0.25">
      <c r="A208" s="1"/>
      <c r="B208" s="1"/>
      <c r="C208" s="7">
        <v>193</v>
      </c>
      <c r="D208" s="8">
        <f>IFERROR('Calc_70%'!K202,0)</f>
        <v>50222</v>
      </c>
      <c r="E208" s="9">
        <f t="shared" si="4"/>
        <v>31</v>
      </c>
      <c r="F208" s="10">
        <f t="shared" si="5"/>
        <v>0</v>
      </c>
      <c r="G208" s="10">
        <f>'Calc_70%'!C202</f>
        <v>0</v>
      </c>
      <c r="H208" s="10">
        <f>'Calc_70%'!D202</f>
        <v>0</v>
      </c>
      <c r="I208" s="7">
        <v>0</v>
      </c>
      <c r="J208" s="7">
        <v>0</v>
      </c>
      <c r="K208" s="7">
        <v>0</v>
      </c>
      <c r="L208" s="7">
        <v>0</v>
      </c>
      <c r="M208" s="7">
        <v>0</v>
      </c>
      <c r="N208" s="10">
        <f>'Calc_70%'!G202+'Calc_70%'!H202</f>
        <v>0</v>
      </c>
      <c r="O208" s="7">
        <v>0</v>
      </c>
      <c r="P208" s="7">
        <v>0</v>
      </c>
      <c r="Q208" s="7">
        <v>0</v>
      </c>
      <c r="R208" s="1"/>
      <c r="S208" s="1"/>
      <c r="T208" s="1"/>
      <c r="U208" s="1"/>
    </row>
    <row r="209" spans="1:21" x14ac:dyDescent="0.25">
      <c r="A209" s="1"/>
      <c r="B209" s="1"/>
      <c r="C209" s="7">
        <v>194</v>
      </c>
      <c r="D209" s="8">
        <f>IFERROR('Calc_70%'!K203,0)</f>
        <v>50253</v>
      </c>
      <c r="E209" s="9">
        <f t="shared" ref="E209:E256" si="6">EOMONTH(D209,0)-D209+1</f>
        <v>31</v>
      </c>
      <c r="F209" s="10">
        <f t="shared" ref="F209:F256" si="7">SUM(G209:O209)</f>
        <v>0</v>
      </c>
      <c r="G209" s="10">
        <f>'Calc_70%'!C203</f>
        <v>0</v>
      </c>
      <c r="H209" s="10">
        <f>'Calc_70%'!D203</f>
        <v>0</v>
      </c>
      <c r="I209" s="7">
        <v>0</v>
      </c>
      <c r="J209" s="7">
        <v>0</v>
      </c>
      <c r="K209" s="7">
        <v>0</v>
      </c>
      <c r="L209" s="7">
        <v>0</v>
      </c>
      <c r="M209" s="7">
        <v>0</v>
      </c>
      <c r="N209" s="10">
        <f>'Calc_70%'!G203+'Calc_70%'!H203</f>
        <v>0</v>
      </c>
      <c r="O209" s="7">
        <v>0</v>
      </c>
      <c r="P209" s="7">
        <v>0</v>
      </c>
      <c r="Q209" s="7">
        <v>0</v>
      </c>
      <c r="R209" s="1"/>
      <c r="S209" s="1"/>
      <c r="T209" s="1"/>
      <c r="U209" s="1"/>
    </row>
    <row r="210" spans="1:21" x14ac:dyDescent="0.25">
      <c r="A210" s="1"/>
      <c r="B210" s="1"/>
      <c r="C210" s="7">
        <v>195</v>
      </c>
      <c r="D210" s="8">
        <f>IFERROR('Calc_70%'!K204,0)</f>
        <v>50284</v>
      </c>
      <c r="E210" s="9">
        <f t="shared" si="6"/>
        <v>30</v>
      </c>
      <c r="F210" s="10">
        <f t="shared" si="7"/>
        <v>0</v>
      </c>
      <c r="G210" s="10">
        <f>'Calc_70%'!C204</f>
        <v>0</v>
      </c>
      <c r="H210" s="10">
        <f>'Calc_70%'!D204</f>
        <v>0</v>
      </c>
      <c r="I210" s="7">
        <v>0</v>
      </c>
      <c r="J210" s="7">
        <v>0</v>
      </c>
      <c r="K210" s="7">
        <v>0</v>
      </c>
      <c r="L210" s="7">
        <v>0</v>
      </c>
      <c r="M210" s="7">
        <v>0</v>
      </c>
      <c r="N210" s="10">
        <f>'Calc_70%'!G204+'Calc_70%'!H204</f>
        <v>0</v>
      </c>
      <c r="O210" s="7">
        <v>0</v>
      </c>
      <c r="P210" s="7">
        <v>0</v>
      </c>
      <c r="Q210" s="7">
        <v>0</v>
      </c>
      <c r="R210" s="1"/>
      <c r="S210" s="1"/>
      <c r="T210" s="1"/>
      <c r="U210" s="1"/>
    </row>
    <row r="211" spans="1:21" x14ac:dyDescent="0.25">
      <c r="A211" s="1"/>
      <c r="B211" s="1"/>
      <c r="C211" s="7">
        <v>196</v>
      </c>
      <c r="D211" s="8">
        <f>IFERROR('Calc_70%'!K205,0)</f>
        <v>50314</v>
      </c>
      <c r="E211" s="9">
        <f t="shared" si="6"/>
        <v>31</v>
      </c>
      <c r="F211" s="10">
        <f t="shared" si="7"/>
        <v>0</v>
      </c>
      <c r="G211" s="10">
        <f>'Calc_70%'!C205</f>
        <v>0</v>
      </c>
      <c r="H211" s="10">
        <f>'Calc_70%'!D205</f>
        <v>0</v>
      </c>
      <c r="I211" s="7">
        <v>0</v>
      </c>
      <c r="J211" s="7">
        <v>0</v>
      </c>
      <c r="K211" s="7">
        <v>0</v>
      </c>
      <c r="L211" s="7">
        <v>0</v>
      </c>
      <c r="M211" s="7">
        <v>0</v>
      </c>
      <c r="N211" s="10">
        <f>'Calc_70%'!G205+'Calc_70%'!H205</f>
        <v>0</v>
      </c>
      <c r="O211" s="7">
        <v>0</v>
      </c>
      <c r="P211" s="7">
        <v>0</v>
      </c>
      <c r="Q211" s="7">
        <v>0</v>
      </c>
      <c r="R211" s="1"/>
      <c r="S211" s="1"/>
      <c r="T211" s="1"/>
      <c r="U211" s="1"/>
    </row>
    <row r="212" spans="1:21" x14ac:dyDescent="0.25">
      <c r="A212" s="1"/>
      <c r="B212" s="1"/>
      <c r="C212" s="7">
        <v>197</v>
      </c>
      <c r="D212" s="8">
        <f>IFERROR('Calc_70%'!K206,0)</f>
        <v>50345</v>
      </c>
      <c r="E212" s="9">
        <f t="shared" si="6"/>
        <v>30</v>
      </c>
      <c r="F212" s="10">
        <f t="shared" si="7"/>
        <v>0</v>
      </c>
      <c r="G212" s="10">
        <f>'Calc_70%'!C206</f>
        <v>0</v>
      </c>
      <c r="H212" s="10">
        <f>'Calc_70%'!D206</f>
        <v>0</v>
      </c>
      <c r="I212" s="7">
        <v>0</v>
      </c>
      <c r="J212" s="7">
        <v>0</v>
      </c>
      <c r="K212" s="7">
        <v>0</v>
      </c>
      <c r="L212" s="7">
        <v>0</v>
      </c>
      <c r="M212" s="7">
        <v>0</v>
      </c>
      <c r="N212" s="10">
        <f>'Calc_70%'!G206+'Calc_70%'!H206</f>
        <v>0</v>
      </c>
      <c r="O212" s="7">
        <v>0</v>
      </c>
      <c r="P212" s="7">
        <v>0</v>
      </c>
      <c r="Q212" s="7">
        <v>0</v>
      </c>
      <c r="R212" s="1"/>
      <c r="S212" s="1"/>
      <c r="T212" s="1"/>
      <c r="U212" s="1"/>
    </row>
    <row r="213" spans="1:21" x14ac:dyDescent="0.25">
      <c r="A213" s="1"/>
      <c r="B213" s="1"/>
      <c r="C213" s="7">
        <v>198</v>
      </c>
      <c r="D213" s="8">
        <f>IFERROR('Calc_70%'!K207,0)</f>
        <v>50375</v>
      </c>
      <c r="E213" s="9">
        <f t="shared" si="6"/>
        <v>31</v>
      </c>
      <c r="F213" s="10">
        <f t="shared" si="7"/>
        <v>0</v>
      </c>
      <c r="G213" s="10">
        <f>'Calc_70%'!C207</f>
        <v>0</v>
      </c>
      <c r="H213" s="10">
        <f>'Calc_70%'!D207</f>
        <v>0</v>
      </c>
      <c r="I213" s="7">
        <v>0</v>
      </c>
      <c r="J213" s="7">
        <v>0</v>
      </c>
      <c r="K213" s="7">
        <v>0</v>
      </c>
      <c r="L213" s="7">
        <v>0</v>
      </c>
      <c r="M213" s="7">
        <v>0</v>
      </c>
      <c r="N213" s="10">
        <f>'Calc_70%'!G207+'Calc_70%'!H207</f>
        <v>0</v>
      </c>
      <c r="O213" s="7">
        <v>0</v>
      </c>
      <c r="P213" s="7">
        <v>0</v>
      </c>
      <c r="Q213" s="7">
        <v>0</v>
      </c>
      <c r="R213" s="1"/>
      <c r="S213" s="1"/>
      <c r="T213" s="1"/>
      <c r="U213" s="1"/>
    </row>
    <row r="214" spans="1:21" x14ac:dyDescent="0.25">
      <c r="A214" s="1"/>
      <c r="B214" s="1"/>
      <c r="C214" s="7">
        <v>199</v>
      </c>
      <c r="D214" s="8">
        <f>IFERROR('Calc_70%'!K208,0)</f>
        <v>50406</v>
      </c>
      <c r="E214" s="9">
        <f t="shared" si="6"/>
        <v>31</v>
      </c>
      <c r="F214" s="10">
        <f t="shared" si="7"/>
        <v>0</v>
      </c>
      <c r="G214" s="10">
        <f>'Calc_70%'!C208</f>
        <v>0</v>
      </c>
      <c r="H214" s="10">
        <f>'Calc_70%'!D208</f>
        <v>0</v>
      </c>
      <c r="I214" s="7">
        <v>0</v>
      </c>
      <c r="J214" s="7">
        <v>0</v>
      </c>
      <c r="K214" s="7">
        <v>0</v>
      </c>
      <c r="L214" s="7">
        <v>0</v>
      </c>
      <c r="M214" s="7">
        <v>0</v>
      </c>
      <c r="N214" s="10">
        <f>'Calc_70%'!G208+'Calc_70%'!H208</f>
        <v>0</v>
      </c>
      <c r="O214" s="7">
        <v>0</v>
      </c>
      <c r="P214" s="7">
        <v>0</v>
      </c>
      <c r="Q214" s="7">
        <v>0</v>
      </c>
      <c r="R214" s="1"/>
      <c r="S214" s="1"/>
      <c r="T214" s="1"/>
      <c r="U214" s="1"/>
    </row>
    <row r="215" spans="1:21" x14ac:dyDescent="0.25">
      <c r="A215" s="1"/>
      <c r="B215" s="1"/>
      <c r="C215" s="7">
        <v>200</v>
      </c>
      <c r="D215" s="8">
        <f>IFERROR('Calc_70%'!K209,0)</f>
        <v>50437</v>
      </c>
      <c r="E215" s="9">
        <f t="shared" si="6"/>
        <v>28</v>
      </c>
      <c r="F215" s="10">
        <f t="shared" si="7"/>
        <v>0</v>
      </c>
      <c r="G215" s="10">
        <f>'Calc_70%'!C209</f>
        <v>0</v>
      </c>
      <c r="H215" s="10">
        <f>'Calc_70%'!D209</f>
        <v>0</v>
      </c>
      <c r="I215" s="7">
        <v>0</v>
      </c>
      <c r="J215" s="7">
        <v>0</v>
      </c>
      <c r="K215" s="7">
        <v>0</v>
      </c>
      <c r="L215" s="7">
        <v>0</v>
      </c>
      <c r="M215" s="7">
        <v>0</v>
      </c>
      <c r="N215" s="10">
        <f>'Calc_70%'!G209+'Calc_70%'!H209</f>
        <v>0</v>
      </c>
      <c r="O215" s="7">
        <v>0</v>
      </c>
      <c r="P215" s="7">
        <v>0</v>
      </c>
      <c r="Q215" s="7">
        <v>0</v>
      </c>
      <c r="R215" s="1"/>
      <c r="S215" s="1"/>
      <c r="T215" s="1"/>
      <c r="U215" s="1"/>
    </row>
    <row r="216" spans="1:21" x14ac:dyDescent="0.25">
      <c r="A216" s="1"/>
      <c r="B216" s="1"/>
      <c r="C216" s="7">
        <v>201</v>
      </c>
      <c r="D216" s="8">
        <f>IFERROR('Calc_70%'!K210,0)</f>
        <v>50465</v>
      </c>
      <c r="E216" s="9">
        <f t="shared" si="6"/>
        <v>31</v>
      </c>
      <c r="F216" s="10">
        <f t="shared" si="7"/>
        <v>0</v>
      </c>
      <c r="G216" s="10">
        <f>'Calc_70%'!C210</f>
        <v>0</v>
      </c>
      <c r="H216" s="10">
        <f>'Calc_70%'!D210</f>
        <v>0</v>
      </c>
      <c r="I216" s="7">
        <v>0</v>
      </c>
      <c r="J216" s="7">
        <v>0</v>
      </c>
      <c r="K216" s="7">
        <v>0</v>
      </c>
      <c r="L216" s="7">
        <v>0</v>
      </c>
      <c r="M216" s="7">
        <v>0</v>
      </c>
      <c r="N216" s="10">
        <f>'Calc_70%'!G210+'Calc_70%'!H210</f>
        <v>0</v>
      </c>
      <c r="O216" s="7">
        <v>0</v>
      </c>
      <c r="P216" s="7">
        <v>0</v>
      </c>
      <c r="Q216" s="7">
        <v>0</v>
      </c>
      <c r="R216" s="1"/>
      <c r="S216" s="1"/>
      <c r="T216" s="1"/>
      <c r="U216" s="1"/>
    </row>
    <row r="217" spans="1:21" x14ac:dyDescent="0.25">
      <c r="A217" s="1"/>
      <c r="B217" s="1"/>
      <c r="C217" s="7">
        <v>202</v>
      </c>
      <c r="D217" s="8">
        <f>IFERROR('Calc_70%'!K211,0)</f>
        <v>50496</v>
      </c>
      <c r="E217" s="9">
        <f t="shared" si="6"/>
        <v>30</v>
      </c>
      <c r="F217" s="10">
        <f t="shared" si="7"/>
        <v>0</v>
      </c>
      <c r="G217" s="10">
        <f>'Calc_70%'!C211</f>
        <v>0</v>
      </c>
      <c r="H217" s="10">
        <f>'Calc_70%'!D211</f>
        <v>0</v>
      </c>
      <c r="I217" s="7">
        <v>0</v>
      </c>
      <c r="J217" s="7">
        <v>0</v>
      </c>
      <c r="K217" s="7">
        <v>0</v>
      </c>
      <c r="L217" s="7">
        <v>0</v>
      </c>
      <c r="M217" s="7">
        <v>0</v>
      </c>
      <c r="N217" s="10">
        <f>'Calc_70%'!G211+'Calc_70%'!H211</f>
        <v>0</v>
      </c>
      <c r="O217" s="7">
        <v>0</v>
      </c>
      <c r="P217" s="7">
        <v>0</v>
      </c>
      <c r="Q217" s="7">
        <v>0</v>
      </c>
      <c r="R217" s="1"/>
      <c r="S217" s="1"/>
      <c r="T217" s="1"/>
      <c r="U217" s="1"/>
    </row>
    <row r="218" spans="1:21" x14ac:dyDescent="0.25">
      <c r="A218" s="1"/>
      <c r="B218" s="1"/>
      <c r="C218" s="7">
        <v>203</v>
      </c>
      <c r="D218" s="8">
        <f>IFERROR('Calc_70%'!K212,0)</f>
        <v>50526</v>
      </c>
      <c r="E218" s="9">
        <f t="shared" si="6"/>
        <v>31</v>
      </c>
      <c r="F218" s="10">
        <f t="shared" si="7"/>
        <v>0</v>
      </c>
      <c r="G218" s="10">
        <f>'Calc_70%'!C212</f>
        <v>0</v>
      </c>
      <c r="H218" s="10">
        <f>'Calc_70%'!D212</f>
        <v>0</v>
      </c>
      <c r="I218" s="7">
        <v>0</v>
      </c>
      <c r="J218" s="7">
        <v>0</v>
      </c>
      <c r="K218" s="7">
        <v>0</v>
      </c>
      <c r="L218" s="7">
        <v>0</v>
      </c>
      <c r="M218" s="7">
        <v>0</v>
      </c>
      <c r="N218" s="10">
        <f>'Calc_70%'!G212+'Calc_70%'!H212</f>
        <v>0</v>
      </c>
      <c r="O218" s="7">
        <v>0</v>
      </c>
      <c r="P218" s="7">
        <v>0</v>
      </c>
      <c r="Q218" s="7">
        <v>0</v>
      </c>
      <c r="R218" s="1"/>
      <c r="S218" s="1"/>
      <c r="T218" s="1"/>
      <c r="U218" s="1"/>
    </row>
    <row r="219" spans="1:21" x14ac:dyDescent="0.25">
      <c r="A219" s="1"/>
      <c r="B219" s="1"/>
      <c r="C219" s="7">
        <v>204</v>
      </c>
      <c r="D219" s="8">
        <f>IFERROR('Calc_70%'!K213,0)</f>
        <v>50557</v>
      </c>
      <c r="E219" s="9">
        <f t="shared" si="6"/>
        <v>30</v>
      </c>
      <c r="F219" s="10">
        <f t="shared" si="7"/>
        <v>0</v>
      </c>
      <c r="G219" s="10">
        <f>'Calc_70%'!C213</f>
        <v>0</v>
      </c>
      <c r="H219" s="10">
        <f>'Calc_70%'!D213</f>
        <v>0</v>
      </c>
      <c r="I219" s="7">
        <v>0</v>
      </c>
      <c r="J219" s="7">
        <v>0</v>
      </c>
      <c r="K219" s="7">
        <v>0</v>
      </c>
      <c r="L219" s="7">
        <v>0</v>
      </c>
      <c r="M219" s="7">
        <v>0</v>
      </c>
      <c r="N219" s="10">
        <f>'Calc_70%'!G213+'Calc_70%'!H213</f>
        <v>0</v>
      </c>
      <c r="O219" s="7">
        <v>0</v>
      </c>
      <c r="P219" s="7">
        <v>0</v>
      </c>
      <c r="Q219" s="7">
        <v>0</v>
      </c>
      <c r="R219" s="1"/>
      <c r="S219" s="1"/>
      <c r="T219" s="1"/>
      <c r="U219" s="1"/>
    </row>
    <row r="220" spans="1:21" x14ac:dyDescent="0.25">
      <c r="A220" s="1"/>
      <c r="B220" s="1"/>
      <c r="C220" s="7">
        <v>205</v>
      </c>
      <c r="D220" s="8">
        <f>IFERROR('Calc_70%'!K214,0)</f>
        <v>50587</v>
      </c>
      <c r="E220" s="9">
        <f t="shared" si="6"/>
        <v>31</v>
      </c>
      <c r="F220" s="10">
        <f t="shared" si="7"/>
        <v>0</v>
      </c>
      <c r="G220" s="10">
        <f>'Calc_70%'!C214</f>
        <v>0</v>
      </c>
      <c r="H220" s="10">
        <f>'Calc_70%'!D214</f>
        <v>0</v>
      </c>
      <c r="I220" s="7">
        <v>0</v>
      </c>
      <c r="J220" s="7">
        <v>0</v>
      </c>
      <c r="K220" s="7">
        <v>0</v>
      </c>
      <c r="L220" s="7">
        <v>0</v>
      </c>
      <c r="M220" s="7">
        <v>0</v>
      </c>
      <c r="N220" s="10">
        <f>'Calc_70%'!G214+'Calc_70%'!H214</f>
        <v>0</v>
      </c>
      <c r="O220" s="7">
        <v>0</v>
      </c>
      <c r="P220" s="7">
        <v>0</v>
      </c>
      <c r="Q220" s="7">
        <v>0</v>
      </c>
      <c r="R220" s="1"/>
      <c r="S220" s="1"/>
      <c r="T220" s="1"/>
      <c r="U220" s="1"/>
    </row>
    <row r="221" spans="1:21" x14ac:dyDescent="0.25">
      <c r="A221" s="1"/>
      <c r="B221" s="1"/>
      <c r="C221" s="7">
        <v>206</v>
      </c>
      <c r="D221" s="8">
        <f>IFERROR('Calc_70%'!K215,0)</f>
        <v>50618</v>
      </c>
      <c r="E221" s="9">
        <f t="shared" si="6"/>
        <v>31</v>
      </c>
      <c r="F221" s="10">
        <f t="shared" si="7"/>
        <v>0</v>
      </c>
      <c r="G221" s="10">
        <f>'Calc_70%'!C215</f>
        <v>0</v>
      </c>
      <c r="H221" s="10">
        <f>'Calc_70%'!D215</f>
        <v>0</v>
      </c>
      <c r="I221" s="7">
        <v>0</v>
      </c>
      <c r="J221" s="7">
        <v>0</v>
      </c>
      <c r="K221" s="7">
        <v>0</v>
      </c>
      <c r="L221" s="7">
        <v>0</v>
      </c>
      <c r="M221" s="7">
        <v>0</v>
      </c>
      <c r="N221" s="10">
        <f>'Calc_70%'!G215+'Calc_70%'!H215</f>
        <v>0</v>
      </c>
      <c r="O221" s="7">
        <v>0</v>
      </c>
      <c r="P221" s="7">
        <v>0</v>
      </c>
      <c r="Q221" s="7">
        <v>0</v>
      </c>
      <c r="R221" s="1"/>
      <c r="S221" s="1"/>
      <c r="T221" s="1"/>
      <c r="U221" s="1"/>
    </row>
    <row r="222" spans="1:21" x14ac:dyDescent="0.25">
      <c r="A222" s="1"/>
      <c r="B222" s="1"/>
      <c r="C222" s="7">
        <v>207</v>
      </c>
      <c r="D222" s="8">
        <f>IFERROR('Calc_70%'!K216,0)</f>
        <v>50649</v>
      </c>
      <c r="E222" s="9">
        <f t="shared" si="6"/>
        <v>30</v>
      </c>
      <c r="F222" s="10">
        <f t="shared" si="7"/>
        <v>0</v>
      </c>
      <c r="G222" s="10">
        <f>'Calc_70%'!C216</f>
        <v>0</v>
      </c>
      <c r="H222" s="10">
        <f>'Calc_70%'!D216</f>
        <v>0</v>
      </c>
      <c r="I222" s="7">
        <v>0</v>
      </c>
      <c r="J222" s="7">
        <v>0</v>
      </c>
      <c r="K222" s="7">
        <v>0</v>
      </c>
      <c r="L222" s="7">
        <v>0</v>
      </c>
      <c r="M222" s="7">
        <v>0</v>
      </c>
      <c r="N222" s="10">
        <f>'Calc_70%'!G216+'Calc_70%'!H216</f>
        <v>0</v>
      </c>
      <c r="O222" s="7">
        <v>0</v>
      </c>
      <c r="P222" s="7">
        <v>0</v>
      </c>
      <c r="Q222" s="7">
        <v>0</v>
      </c>
      <c r="R222" s="1"/>
      <c r="S222" s="1"/>
      <c r="T222" s="1"/>
      <c r="U222" s="1"/>
    </row>
    <row r="223" spans="1:21" x14ac:dyDescent="0.25">
      <c r="A223" s="1"/>
      <c r="B223" s="1"/>
      <c r="C223" s="7">
        <v>208</v>
      </c>
      <c r="D223" s="8">
        <f>IFERROR('Calc_70%'!K217,0)</f>
        <v>50679</v>
      </c>
      <c r="E223" s="9">
        <f t="shared" si="6"/>
        <v>31</v>
      </c>
      <c r="F223" s="10">
        <f t="shared" si="7"/>
        <v>0</v>
      </c>
      <c r="G223" s="10">
        <f>'Calc_70%'!C217</f>
        <v>0</v>
      </c>
      <c r="H223" s="10">
        <f>'Calc_70%'!D217</f>
        <v>0</v>
      </c>
      <c r="I223" s="7">
        <v>0</v>
      </c>
      <c r="J223" s="7">
        <v>0</v>
      </c>
      <c r="K223" s="7">
        <v>0</v>
      </c>
      <c r="L223" s="7">
        <v>0</v>
      </c>
      <c r="M223" s="7">
        <v>0</v>
      </c>
      <c r="N223" s="10">
        <f>'Calc_70%'!G217+'Calc_70%'!H217</f>
        <v>0</v>
      </c>
      <c r="O223" s="7">
        <v>0</v>
      </c>
      <c r="P223" s="7">
        <v>0</v>
      </c>
      <c r="Q223" s="7">
        <v>0</v>
      </c>
      <c r="R223" s="1"/>
      <c r="S223" s="1"/>
      <c r="T223" s="1"/>
      <c r="U223" s="1"/>
    </row>
    <row r="224" spans="1:21" x14ac:dyDescent="0.25">
      <c r="A224" s="1"/>
      <c r="B224" s="1"/>
      <c r="C224" s="7">
        <v>209</v>
      </c>
      <c r="D224" s="8">
        <f>IFERROR('Calc_70%'!K218,0)</f>
        <v>50710</v>
      </c>
      <c r="E224" s="9">
        <f t="shared" si="6"/>
        <v>30</v>
      </c>
      <c r="F224" s="10">
        <f t="shared" si="7"/>
        <v>0</v>
      </c>
      <c r="G224" s="10">
        <f>'Calc_70%'!C218</f>
        <v>0</v>
      </c>
      <c r="H224" s="10">
        <f>'Calc_70%'!D218</f>
        <v>0</v>
      </c>
      <c r="I224" s="7">
        <v>0</v>
      </c>
      <c r="J224" s="7">
        <v>0</v>
      </c>
      <c r="K224" s="7">
        <v>0</v>
      </c>
      <c r="L224" s="7">
        <v>0</v>
      </c>
      <c r="M224" s="7">
        <v>0</v>
      </c>
      <c r="N224" s="10">
        <f>'Calc_70%'!G218+'Calc_70%'!H218</f>
        <v>0</v>
      </c>
      <c r="O224" s="7">
        <v>0</v>
      </c>
      <c r="P224" s="7">
        <v>0</v>
      </c>
      <c r="Q224" s="7">
        <v>0</v>
      </c>
      <c r="R224" s="1"/>
      <c r="S224" s="1"/>
      <c r="T224" s="1"/>
      <c r="U224" s="1"/>
    </row>
    <row r="225" spans="1:21" x14ac:dyDescent="0.25">
      <c r="A225" s="1"/>
      <c r="B225" s="1"/>
      <c r="C225" s="7">
        <v>210</v>
      </c>
      <c r="D225" s="8">
        <f>IFERROR('Calc_70%'!K219,0)</f>
        <v>50740</v>
      </c>
      <c r="E225" s="9">
        <f t="shared" si="6"/>
        <v>31</v>
      </c>
      <c r="F225" s="10">
        <f t="shared" si="7"/>
        <v>0</v>
      </c>
      <c r="G225" s="10">
        <f>'Calc_70%'!C219</f>
        <v>0</v>
      </c>
      <c r="H225" s="10">
        <f>'Calc_70%'!D219</f>
        <v>0</v>
      </c>
      <c r="I225" s="7">
        <v>0</v>
      </c>
      <c r="J225" s="7">
        <v>0</v>
      </c>
      <c r="K225" s="7">
        <v>0</v>
      </c>
      <c r="L225" s="7">
        <v>0</v>
      </c>
      <c r="M225" s="7">
        <v>0</v>
      </c>
      <c r="N225" s="10">
        <f>'Calc_70%'!G219+'Calc_70%'!H219</f>
        <v>0</v>
      </c>
      <c r="O225" s="7">
        <v>0</v>
      </c>
      <c r="P225" s="7">
        <v>0</v>
      </c>
      <c r="Q225" s="7">
        <v>0</v>
      </c>
      <c r="R225" s="1"/>
      <c r="S225" s="1"/>
      <c r="T225" s="1"/>
      <c r="U225" s="1"/>
    </row>
    <row r="226" spans="1:21" x14ac:dyDescent="0.25">
      <c r="A226" s="1"/>
      <c r="B226" s="1"/>
      <c r="C226" s="7">
        <v>211</v>
      </c>
      <c r="D226" s="8">
        <f>IFERROR('Calc_70%'!K220,0)</f>
        <v>50771</v>
      </c>
      <c r="E226" s="9">
        <f t="shared" si="6"/>
        <v>31</v>
      </c>
      <c r="F226" s="10">
        <f t="shared" si="7"/>
        <v>0</v>
      </c>
      <c r="G226" s="10">
        <f>'Calc_70%'!C220</f>
        <v>0</v>
      </c>
      <c r="H226" s="10">
        <f>'Calc_70%'!D220</f>
        <v>0</v>
      </c>
      <c r="I226" s="7">
        <v>0</v>
      </c>
      <c r="J226" s="7">
        <v>0</v>
      </c>
      <c r="K226" s="7">
        <v>0</v>
      </c>
      <c r="L226" s="7">
        <v>0</v>
      </c>
      <c r="M226" s="7">
        <v>0</v>
      </c>
      <c r="N226" s="10">
        <f>'Calc_70%'!G220+'Calc_70%'!H220</f>
        <v>0</v>
      </c>
      <c r="O226" s="7">
        <v>0</v>
      </c>
      <c r="P226" s="7">
        <v>0</v>
      </c>
      <c r="Q226" s="7">
        <v>0</v>
      </c>
      <c r="R226" s="1"/>
      <c r="S226" s="1"/>
      <c r="T226" s="1"/>
      <c r="U226" s="1"/>
    </row>
    <row r="227" spans="1:21" x14ac:dyDescent="0.25">
      <c r="A227" s="1"/>
      <c r="B227" s="1"/>
      <c r="C227" s="7">
        <v>212</v>
      </c>
      <c r="D227" s="8">
        <f>IFERROR('Calc_70%'!K221,0)</f>
        <v>50802</v>
      </c>
      <c r="E227" s="9">
        <f t="shared" si="6"/>
        <v>28</v>
      </c>
      <c r="F227" s="10">
        <f t="shared" si="7"/>
        <v>0</v>
      </c>
      <c r="G227" s="10">
        <f>'Calc_70%'!C221</f>
        <v>0</v>
      </c>
      <c r="H227" s="10">
        <f>'Calc_70%'!D221</f>
        <v>0</v>
      </c>
      <c r="I227" s="7">
        <v>0</v>
      </c>
      <c r="J227" s="7">
        <v>0</v>
      </c>
      <c r="K227" s="7">
        <v>0</v>
      </c>
      <c r="L227" s="7">
        <v>0</v>
      </c>
      <c r="M227" s="7">
        <v>0</v>
      </c>
      <c r="N227" s="10">
        <f>'Calc_70%'!G221+'Calc_70%'!H221</f>
        <v>0</v>
      </c>
      <c r="O227" s="7">
        <v>0</v>
      </c>
      <c r="P227" s="7">
        <v>0</v>
      </c>
      <c r="Q227" s="7">
        <v>0</v>
      </c>
      <c r="R227" s="1"/>
      <c r="S227" s="1"/>
      <c r="T227" s="1"/>
      <c r="U227" s="1"/>
    </row>
    <row r="228" spans="1:21" x14ac:dyDescent="0.25">
      <c r="A228" s="1"/>
      <c r="B228" s="1"/>
      <c r="C228" s="7">
        <v>213</v>
      </c>
      <c r="D228" s="8">
        <f>IFERROR('Calc_70%'!K222,0)</f>
        <v>50830</v>
      </c>
      <c r="E228" s="9">
        <f t="shared" si="6"/>
        <v>31</v>
      </c>
      <c r="F228" s="10">
        <f t="shared" si="7"/>
        <v>0</v>
      </c>
      <c r="G228" s="10">
        <f>'Calc_70%'!C222</f>
        <v>0</v>
      </c>
      <c r="H228" s="10">
        <f>'Calc_70%'!D222</f>
        <v>0</v>
      </c>
      <c r="I228" s="7">
        <v>0</v>
      </c>
      <c r="J228" s="7">
        <v>0</v>
      </c>
      <c r="K228" s="7">
        <v>0</v>
      </c>
      <c r="L228" s="7">
        <v>0</v>
      </c>
      <c r="M228" s="7">
        <v>0</v>
      </c>
      <c r="N228" s="10">
        <f>'Calc_70%'!G222+'Calc_70%'!H222</f>
        <v>0</v>
      </c>
      <c r="O228" s="7">
        <v>0</v>
      </c>
      <c r="P228" s="7">
        <v>0</v>
      </c>
      <c r="Q228" s="7">
        <v>0</v>
      </c>
      <c r="R228" s="1"/>
      <c r="S228" s="1"/>
      <c r="T228" s="1"/>
      <c r="U228" s="1"/>
    </row>
    <row r="229" spans="1:21" x14ac:dyDescent="0.25">
      <c r="A229" s="1"/>
      <c r="B229" s="1"/>
      <c r="C229" s="7">
        <v>214</v>
      </c>
      <c r="D229" s="8">
        <f>IFERROR('Calc_70%'!K223,0)</f>
        <v>50861</v>
      </c>
      <c r="E229" s="9">
        <f t="shared" si="6"/>
        <v>30</v>
      </c>
      <c r="F229" s="10">
        <f t="shared" si="7"/>
        <v>0</v>
      </c>
      <c r="G229" s="10">
        <f>'Calc_70%'!C223</f>
        <v>0</v>
      </c>
      <c r="H229" s="10">
        <f>'Calc_70%'!D223</f>
        <v>0</v>
      </c>
      <c r="I229" s="7">
        <v>0</v>
      </c>
      <c r="J229" s="7">
        <v>0</v>
      </c>
      <c r="K229" s="7">
        <v>0</v>
      </c>
      <c r="L229" s="7">
        <v>0</v>
      </c>
      <c r="M229" s="7">
        <v>0</v>
      </c>
      <c r="N229" s="10">
        <f>'Calc_70%'!G223+'Calc_70%'!H223</f>
        <v>0</v>
      </c>
      <c r="O229" s="7">
        <v>0</v>
      </c>
      <c r="P229" s="7">
        <v>0</v>
      </c>
      <c r="Q229" s="7">
        <v>0</v>
      </c>
      <c r="R229" s="1"/>
      <c r="S229" s="1"/>
      <c r="T229" s="1"/>
      <c r="U229" s="1"/>
    </row>
    <row r="230" spans="1:21" x14ac:dyDescent="0.25">
      <c r="A230" s="1"/>
      <c r="B230" s="1"/>
      <c r="C230" s="7">
        <v>215</v>
      </c>
      <c r="D230" s="8">
        <f>IFERROR('Calc_70%'!K224,0)</f>
        <v>50891</v>
      </c>
      <c r="E230" s="9">
        <f t="shared" si="6"/>
        <v>31</v>
      </c>
      <c r="F230" s="10">
        <f t="shared" si="7"/>
        <v>0</v>
      </c>
      <c r="G230" s="10">
        <f>'Calc_70%'!C224</f>
        <v>0</v>
      </c>
      <c r="H230" s="10">
        <f>'Calc_70%'!D224</f>
        <v>0</v>
      </c>
      <c r="I230" s="7">
        <v>0</v>
      </c>
      <c r="J230" s="7">
        <v>0</v>
      </c>
      <c r="K230" s="7">
        <v>0</v>
      </c>
      <c r="L230" s="7">
        <v>0</v>
      </c>
      <c r="M230" s="7">
        <v>0</v>
      </c>
      <c r="N230" s="10">
        <f>'Calc_70%'!G224+'Calc_70%'!H224</f>
        <v>0</v>
      </c>
      <c r="O230" s="7">
        <v>0</v>
      </c>
      <c r="P230" s="7">
        <v>0</v>
      </c>
      <c r="Q230" s="7">
        <v>0</v>
      </c>
      <c r="R230" s="1"/>
      <c r="S230" s="1"/>
      <c r="T230" s="1"/>
      <c r="U230" s="1"/>
    </row>
    <row r="231" spans="1:21" x14ac:dyDescent="0.25">
      <c r="A231" s="1"/>
      <c r="B231" s="1"/>
      <c r="C231" s="7">
        <v>216</v>
      </c>
      <c r="D231" s="8">
        <f>IFERROR('Calc_70%'!K225,0)</f>
        <v>50922</v>
      </c>
      <c r="E231" s="9">
        <f t="shared" si="6"/>
        <v>30</v>
      </c>
      <c r="F231" s="10">
        <f t="shared" si="7"/>
        <v>0</v>
      </c>
      <c r="G231" s="10">
        <f>'Calc_70%'!C225</f>
        <v>0</v>
      </c>
      <c r="H231" s="10">
        <f>'Calc_70%'!D225</f>
        <v>0</v>
      </c>
      <c r="I231" s="7">
        <v>0</v>
      </c>
      <c r="J231" s="7">
        <v>0</v>
      </c>
      <c r="K231" s="7">
        <v>0</v>
      </c>
      <c r="L231" s="7">
        <v>0</v>
      </c>
      <c r="M231" s="7">
        <v>0</v>
      </c>
      <c r="N231" s="10">
        <f>'Calc_70%'!G225+'Calc_70%'!H225</f>
        <v>0</v>
      </c>
      <c r="O231" s="7">
        <v>0</v>
      </c>
      <c r="P231" s="7">
        <v>0</v>
      </c>
      <c r="Q231" s="7">
        <v>0</v>
      </c>
      <c r="R231" s="1"/>
      <c r="S231" s="1"/>
      <c r="T231" s="1"/>
      <c r="U231" s="1"/>
    </row>
    <row r="232" spans="1:21" x14ac:dyDescent="0.25">
      <c r="A232" s="1"/>
      <c r="B232" s="1"/>
      <c r="C232" s="7">
        <v>217</v>
      </c>
      <c r="D232" s="8">
        <f>IFERROR('Calc_70%'!K226,0)</f>
        <v>50952</v>
      </c>
      <c r="E232" s="9">
        <f t="shared" si="6"/>
        <v>31</v>
      </c>
      <c r="F232" s="10">
        <f t="shared" si="7"/>
        <v>0</v>
      </c>
      <c r="G232" s="10">
        <f>'Calc_70%'!C226</f>
        <v>0</v>
      </c>
      <c r="H232" s="10">
        <f>'Calc_70%'!D226</f>
        <v>0</v>
      </c>
      <c r="I232" s="7">
        <v>0</v>
      </c>
      <c r="J232" s="7">
        <v>0</v>
      </c>
      <c r="K232" s="7">
        <v>0</v>
      </c>
      <c r="L232" s="7">
        <v>0</v>
      </c>
      <c r="M232" s="7">
        <v>0</v>
      </c>
      <c r="N232" s="10">
        <f>'Calc_70%'!G226+'Calc_70%'!H226</f>
        <v>0</v>
      </c>
      <c r="O232" s="7">
        <v>0</v>
      </c>
      <c r="P232" s="7">
        <v>0</v>
      </c>
      <c r="Q232" s="7">
        <v>0</v>
      </c>
      <c r="R232" s="1"/>
      <c r="S232" s="1"/>
      <c r="T232" s="1"/>
      <c r="U232" s="1"/>
    </row>
    <row r="233" spans="1:21" x14ac:dyDescent="0.25">
      <c r="A233" s="1"/>
      <c r="B233" s="1"/>
      <c r="C233" s="7">
        <v>218</v>
      </c>
      <c r="D233" s="8">
        <f>IFERROR('Calc_70%'!K227,0)</f>
        <v>50983</v>
      </c>
      <c r="E233" s="9">
        <f t="shared" si="6"/>
        <v>31</v>
      </c>
      <c r="F233" s="10">
        <f t="shared" si="7"/>
        <v>0</v>
      </c>
      <c r="G233" s="10">
        <f>'Calc_70%'!C227</f>
        <v>0</v>
      </c>
      <c r="H233" s="10">
        <f>'Calc_70%'!D227</f>
        <v>0</v>
      </c>
      <c r="I233" s="7">
        <v>0</v>
      </c>
      <c r="J233" s="7">
        <v>0</v>
      </c>
      <c r="K233" s="7">
        <v>0</v>
      </c>
      <c r="L233" s="7">
        <v>0</v>
      </c>
      <c r="M233" s="7">
        <v>0</v>
      </c>
      <c r="N233" s="10">
        <f>'Calc_70%'!G227+'Calc_70%'!H227</f>
        <v>0</v>
      </c>
      <c r="O233" s="7">
        <v>0</v>
      </c>
      <c r="P233" s="7">
        <v>0</v>
      </c>
      <c r="Q233" s="7">
        <v>0</v>
      </c>
      <c r="R233" s="1"/>
      <c r="S233" s="1"/>
      <c r="T233" s="1"/>
      <c r="U233" s="1"/>
    </row>
    <row r="234" spans="1:21" x14ac:dyDescent="0.25">
      <c r="A234" s="1"/>
      <c r="B234" s="1"/>
      <c r="C234" s="7">
        <v>219</v>
      </c>
      <c r="D234" s="8">
        <f>IFERROR('Calc_70%'!K228,0)</f>
        <v>51014</v>
      </c>
      <c r="E234" s="9">
        <f t="shared" si="6"/>
        <v>30</v>
      </c>
      <c r="F234" s="10">
        <f t="shared" si="7"/>
        <v>0</v>
      </c>
      <c r="G234" s="10">
        <f>'Calc_70%'!C228</f>
        <v>0</v>
      </c>
      <c r="H234" s="10">
        <f>'Calc_70%'!D228</f>
        <v>0</v>
      </c>
      <c r="I234" s="7">
        <v>0</v>
      </c>
      <c r="J234" s="7">
        <v>0</v>
      </c>
      <c r="K234" s="7">
        <v>0</v>
      </c>
      <c r="L234" s="7">
        <v>0</v>
      </c>
      <c r="M234" s="7">
        <v>0</v>
      </c>
      <c r="N234" s="10">
        <f>'Calc_70%'!G228+'Calc_70%'!H228</f>
        <v>0</v>
      </c>
      <c r="O234" s="7">
        <v>0</v>
      </c>
      <c r="P234" s="7">
        <v>0</v>
      </c>
      <c r="Q234" s="7">
        <v>0</v>
      </c>
      <c r="R234" s="1"/>
      <c r="S234" s="1"/>
      <c r="T234" s="1"/>
      <c r="U234" s="1"/>
    </row>
    <row r="235" spans="1:21" x14ac:dyDescent="0.25">
      <c r="A235" s="1"/>
      <c r="B235" s="1"/>
      <c r="C235" s="7">
        <v>220</v>
      </c>
      <c r="D235" s="8">
        <f>IFERROR('Calc_70%'!K229,0)</f>
        <v>51044</v>
      </c>
      <c r="E235" s="9">
        <f t="shared" si="6"/>
        <v>31</v>
      </c>
      <c r="F235" s="10">
        <f t="shared" si="7"/>
        <v>0</v>
      </c>
      <c r="G235" s="10">
        <f>'Calc_70%'!C229</f>
        <v>0</v>
      </c>
      <c r="H235" s="10">
        <f>'Calc_70%'!D229</f>
        <v>0</v>
      </c>
      <c r="I235" s="7">
        <v>0</v>
      </c>
      <c r="J235" s="7">
        <v>0</v>
      </c>
      <c r="K235" s="7">
        <v>0</v>
      </c>
      <c r="L235" s="7">
        <v>0</v>
      </c>
      <c r="M235" s="7">
        <v>0</v>
      </c>
      <c r="N235" s="10">
        <f>'Calc_70%'!G229+'Calc_70%'!H229</f>
        <v>0</v>
      </c>
      <c r="O235" s="7">
        <v>0</v>
      </c>
      <c r="P235" s="7">
        <v>0</v>
      </c>
      <c r="Q235" s="7">
        <v>0</v>
      </c>
      <c r="R235" s="1"/>
      <c r="S235" s="1"/>
      <c r="T235" s="1"/>
      <c r="U235" s="1"/>
    </row>
    <row r="236" spans="1:21" x14ac:dyDescent="0.25">
      <c r="A236" s="1"/>
      <c r="B236" s="1"/>
      <c r="C236" s="7">
        <v>221</v>
      </c>
      <c r="D236" s="8">
        <f>IFERROR('Calc_70%'!K230,0)</f>
        <v>51075</v>
      </c>
      <c r="E236" s="9">
        <f t="shared" si="6"/>
        <v>30</v>
      </c>
      <c r="F236" s="10">
        <f t="shared" si="7"/>
        <v>0</v>
      </c>
      <c r="G236" s="10">
        <f>'Calc_70%'!C230</f>
        <v>0</v>
      </c>
      <c r="H236" s="10">
        <f>'Calc_70%'!D230</f>
        <v>0</v>
      </c>
      <c r="I236" s="7">
        <v>0</v>
      </c>
      <c r="J236" s="7">
        <v>0</v>
      </c>
      <c r="K236" s="7">
        <v>0</v>
      </c>
      <c r="L236" s="7">
        <v>0</v>
      </c>
      <c r="M236" s="7">
        <v>0</v>
      </c>
      <c r="N236" s="10">
        <f>'Calc_70%'!G230+'Calc_70%'!H230</f>
        <v>0</v>
      </c>
      <c r="O236" s="7">
        <v>0</v>
      </c>
      <c r="P236" s="7">
        <v>0</v>
      </c>
      <c r="Q236" s="7">
        <v>0</v>
      </c>
      <c r="R236" s="1"/>
      <c r="S236" s="1"/>
      <c r="T236" s="1"/>
      <c r="U236" s="1"/>
    </row>
    <row r="237" spans="1:21" x14ac:dyDescent="0.25">
      <c r="A237" s="1"/>
      <c r="B237" s="1"/>
      <c r="C237" s="7">
        <v>222</v>
      </c>
      <c r="D237" s="8">
        <f>IFERROR('Calc_70%'!K231,0)</f>
        <v>51105</v>
      </c>
      <c r="E237" s="9">
        <f t="shared" si="6"/>
        <v>31</v>
      </c>
      <c r="F237" s="10">
        <f t="shared" si="7"/>
        <v>0</v>
      </c>
      <c r="G237" s="10">
        <f>'Calc_70%'!C231</f>
        <v>0</v>
      </c>
      <c r="H237" s="10">
        <f>'Calc_70%'!D231</f>
        <v>0</v>
      </c>
      <c r="I237" s="7">
        <v>0</v>
      </c>
      <c r="J237" s="7">
        <v>0</v>
      </c>
      <c r="K237" s="7">
        <v>0</v>
      </c>
      <c r="L237" s="7">
        <v>0</v>
      </c>
      <c r="M237" s="7">
        <v>0</v>
      </c>
      <c r="N237" s="10">
        <f>'Calc_70%'!G231+'Calc_70%'!H231</f>
        <v>0</v>
      </c>
      <c r="O237" s="7">
        <v>0</v>
      </c>
      <c r="P237" s="7">
        <v>0</v>
      </c>
      <c r="Q237" s="7">
        <v>0</v>
      </c>
      <c r="R237" s="1"/>
      <c r="S237" s="1"/>
      <c r="T237" s="1"/>
      <c r="U237" s="1"/>
    </row>
    <row r="238" spans="1:21" x14ac:dyDescent="0.25">
      <c r="A238" s="1"/>
      <c r="B238" s="1"/>
      <c r="C238" s="7">
        <v>223</v>
      </c>
      <c r="D238" s="8">
        <f>IFERROR('Calc_70%'!K232,0)</f>
        <v>51136</v>
      </c>
      <c r="E238" s="9">
        <f t="shared" si="6"/>
        <v>31</v>
      </c>
      <c r="F238" s="10">
        <f t="shared" si="7"/>
        <v>0</v>
      </c>
      <c r="G238" s="10">
        <f>'Calc_70%'!C232</f>
        <v>0</v>
      </c>
      <c r="H238" s="10">
        <f>'Calc_70%'!D232</f>
        <v>0</v>
      </c>
      <c r="I238" s="7">
        <v>0</v>
      </c>
      <c r="J238" s="7">
        <v>0</v>
      </c>
      <c r="K238" s="7">
        <v>0</v>
      </c>
      <c r="L238" s="7">
        <v>0</v>
      </c>
      <c r="M238" s="7">
        <v>0</v>
      </c>
      <c r="N238" s="10">
        <f>'Calc_70%'!G232+'Calc_70%'!H232</f>
        <v>0</v>
      </c>
      <c r="O238" s="7">
        <v>0</v>
      </c>
      <c r="P238" s="7">
        <v>0</v>
      </c>
      <c r="Q238" s="7">
        <v>0</v>
      </c>
      <c r="R238" s="1"/>
      <c r="S238" s="1"/>
      <c r="T238" s="1"/>
      <c r="U238" s="1"/>
    </row>
    <row r="239" spans="1:21" x14ac:dyDescent="0.25">
      <c r="A239" s="1"/>
      <c r="B239" s="1"/>
      <c r="C239" s="7">
        <v>224</v>
      </c>
      <c r="D239" s="8">
        <f>IFERROR('Calc_70%'!K233,0)</f>
        <v>51167</v>
      </c>
      <c r="E239" s="9">
        <f t="shared" si="6"/>
        <v>29</v>
      </c>
      <c r="F239" s="10">
        <f t="shared" si="7"/>
        <v>0</v>
      </c>
      <c r="G239" s="10">
        <f>'Calc_70%'!C233</f>
        <v>0</v>
      </c>
      <c r="H239" s="10">
        <f>'Calc_70%'!D233</f>
        <v>0</v>
      </c>
      <c r="I239" s="7">
        <v>0</v>
      </c>
      <c r="J239" s="7">
        <v>0</v>
      </c>
      <c r="K239" s="7">
        <v>0</v>
      </c>
      <c r="L239" s="7">
        <v>0</v>
      </c>
      <c r="M239" s="7">
        <v>0</v>
      </c>
      <c r="N239" s="10">
        <f>'Calc_70%'!G233+'Calc_70%'!H233</f>
        <v>0</v>
      </c>
      <c r="O239" s="7">
        <v>0</v>
      </c>
      <c r="P239" s="7">
        <v>0</v>
      </c>
      <c r="Q239" s="7">
        <v>0</v>
      </c>
      <c r="R239" s="1"/>
      <c r="S239" s="1"/>
      <c r="T239" s="1"/>
      <c r="U239" s="1"/>
    </row>
    <row r="240" spans="1:21" x14ac:dyDescent="0.25">
      <c r="A240" s="1"/>
      <c r="B240" s="1"/>
      <c r="C240" s="7">
        <v>225</v>
      </c>
      <c r="D240" s="8">
        <f>IFERROR('Calc_70%'!K234,0)</f>
        <v>51196</v>
      </c>
      <c r="E240" s="9">
        <f t="shared" si="6"/>
        <v>31</v>
      </c>
      <c r="F240" s="10">
        <f t="shared" si="7"/>
        <v>0</v>
      </c>
      <c r="G240" s="10">
        <f>'Calc_70%'!C234</f>
        <v>0</v>
      </c>
      <c r="H240" s="10">
        <f>'Calc_70%'!D234</f>
        <v>0</v>
      </c>
      <c r="I240" s="7">
        <v>0</v>
      </c>
      <c r="J240" s="7">
        <v>0</v>
      </c>
      <c r="K240" s="7">
        <v>0</v>
      </c>
      <c r="L240" s="7">
        <v>0</v>
      </c>
      <c r="M240" s="7">
        <v>0</v>
      </c>
      <c r="N240" s="10">
        <f>'Calc_70%'!G234+'Calc_70%'!H234</f>
        <v>0</v>
      </c>
      <c r="O240" s="7">
        <v>0</v>
      </c>
      <c r="P240" s="7">
        <v>0</v>
      </c>
      <c r="Q240" s="7">
        <v>0</v>
      </c>
      <c r="R240" s="1"/>
      <c r="S240" s="1"/>
      <c r="T240" s="1"/>
      <c r="U240" s="1"/>
    </row>
    <row r="241" spans="1:21" x14ac:dyDescent="0.25">
      <c r="A241" s="1"/>
      <c r="B241" s="1"/>
      <c r="C241" s="7">
        <v>226</v>
      </c>
      <c r="D241" s="8">
        <f>IFERROR('Calc_70%'!K235,0)</f>
        <v>51227</v>
      </c>
      <c r="E241" s="9">
        <f t="shared" si="6"/>
        <v>30</v>
      </c>
      <c r="F241" s="10">
        <f t="shared" si="7"/>
        <v>0</v>
      </c>
      <c r="G241" s="10">
        <f>'Calc_70%'!C235</f>
        <v>0</v>
      </c>
      <c r="H241" s="10">
        <f>'Calc_70%'!D235</f>
        <v>0</v>
      </c>
      <c r="I241" s="7">
        <v>0</v>
      </c>
      <c r="J241" s="7">
        <v>0</v>
      </c>
      <c r="K241" s="7">
        <v>0</v>
      </c>
      <c r="L241" s="7">
        <v>0</v>
      </c>
      <c r="M241" s="7">
        <v>0</v>
      </c>
      <c r="N241" s="10">
        <f>'Calc_70%'!G235+'Calc_70%'!H235</f>
        <v>0</v>
      </c>
      <c r="O241" s="7">
        <v>0</v>
      </c>
      <c r="P241" s="7">
        <v>0</v>
      </c>
      <c r="Q241" s="7">
        <v>0</v>
      </c>
      <c r="R241" s="1"/>
      <c r="S241" s="1"/>
      <c r="T241" s="1"/>
      <c r="U241" s="1"/>
    </row>
    <row r="242" spans="1:21" x14ac:dyDescent="0.25">
      <c r="A242" s="1"/>
      <c r="B242" s="1"/>
      <c r="C242" s="7">
        <v>227</v>
      </c>
      <c r="D242" s="8">
        <f>IFERROR('Calc_70%'!K236,0)</f>
        <v>51257</v>
      </c>
      <c r="E242" s="9">
        <f t="shared" si="6"/>
        <v>31</v>
      </c>
      <c r="F242" s="10">
        <f t="shared" si="7"/>
        <v>0</v>
      </c>
      <c r="G242" s="10">
        <f>'Calc_70%'!C236</f>
        <v>0</v>
      </c>
      <c r="H242" s="10">
        <f>'Calc_70%'!D236</f>
        <v>0</v>
      </c>
      <c r="I242" s="7">
        <v>0</v>
      </c>
      <c r="J242" s="7">
        <v>0</v>
      </c>
      <c r="K242" s="7">
        <v>0</v>
      </c>
      <c r="L242" s="7">
        <v>0</v>
      </c>
      <c r="M242" s="7">
        <v>0</v>
      </c>
      <c r="N242" s="10">
        <f>'Calc_70%'!G236+'Calc_70%'!H236</f>
        <v>0</v>
      </c>
      <c r="O242" s="7">
        <v>0</v>
      </c>
      <c r="P242" s="7">
        <v>0</v>
      </c>
      <c r="Q242" s="7">
        <v>0</v>
      </c>
      <c r="R242" s="1"/>
      <c r="S242" s="1"/>
      <c r="T242" s="1"/>
      <c r="U242" s="1"/>
    </row>
    <row r="243" spans="1:21" x14ac:dyDescent="0.25">
      <c r="A243" s="1"/>
      <c r="B243" s="1"/>
      <c r="C243" s="7">
        <v>228</v>
      </c>
      <c r="D243" s="8">
        <f>IFERROR('Calc_70%'!K237,0)</f>
        <v>51288</v>
      </c>
      <c r="E243" s="9">
        <f t="shared" si="6"/>
        <v>30</v>
      </c>
      <c r="F243" s="10">
        <f t="shared" si="7"/>
        <v>0</v>
      </c>
      <c r="G243" s="10">
        <f>'Calc_70%'!C237</f>
        <v>0</v>
      </c>
      <c r="H243" s="10">
        <f>'Calc_70%'!D237</f>
        <v>0</v>
      </c>
      <c r="I243" s="7">
        <v>0</v>
      </c>
      <c r="J243" s="7">
        <v>0</v>
      </c>
      <c r="K243" s="7">
        <v>0</v>
      </c>
      <c r="L243" s="7">
        <v>0</v>
      </c>
      <c r="M243" s="7">
        <v>0</v>
      </c>
      <c r="N243" s="10">
        <f>'Calc_70%'!G237+'Calc_70%'!H237</f>
        <v>0</v>
      </c>
      <c r="O243" s="7">
        <v>0</v>
      </c>
      <c r="P243" s="7">
        <v>0</v>
      </c>
      <c r="Q243" s="7">
        <v>0</v>
      </c>
      <c r="R243" s="1"/>
      <c r="S243" s="1"/>
      <c r="T243" s="1"/>
      <c r="U243" s="1"/>
    </row>
    <row r="244" spans="1:21" x14ac:dyDescent="0.25">
      <c r="A244" s="1"/>
      <c r="B244" s="1"/>
      <c r="C244" s="7">
        <v>229</v>
      </c>
      <c r="D244" s="8">
        <f>IFERROR('Calc_70%'!K238,0)</f>
        <v>51318</v>
      </c>
      <c r="E244" s="9">
        <f t="shared" si="6"/>
        <v>31</v>
      </c>
      <c r="F244" s="10">
        <f t="shared" si="7"/>
        <v>0</v>
      </c>
      <c r="G244" s="10">
        <f>'Calc_70%'!C238</f>
        <v>0</v>
      </c>
      <c r="H244" s="10">
        <f>'Calc_70%'!D238</f>
        <v>0</v>
      </c>
      <c r="I244" s="7">
        <v>0</v>
      </c>
      <c r="J244" s="7">
        <v>0</v>
      </c>
      <c r="K244" s="7">
        <v>0</v>
      </c>
      <c r="L244" s="7">
        <v>0</v>
      </c>
      <c r="M244" s="7">
        <v>0</v>
      </c>
      <c r="N244" s="10">
        <f>'Calc_70%'!G238+'Calc_70%'!H238</f>
        <v>0</v>
      </c>
      <c r="O244" s="7">
        <v>0</v>
      </c>
      <c r="P244" s="7">
        <v>0</v>
      </c>
      <c r="Q244" s="7">
        <v>0</v>
      </c>
      <c r="R244" s="1"/>
      <c r="S244" s="1"/>
      <c r="T244" s="1"/>
      <c r="U244" s="1"/>
    </row>
    <row r="245" spans="1:21" x14ac:dyDescent="0.25">
      <c r="A245" s="1"/>
      <c r="B245" s="1"/>
      <c r="C245" s="7">
        <v>230</v>
      </c>
      <c r="D245" s="8">
        <f>IFERROR('Calc_70%'!K239,0)</f>
        <v>51349</v>
      </c>
      <c r="E245" s="9">
        <f t="shared" si="6"/>
        <v>31</v>
      </c>
      <c r="F245" s="10">
        <f t="shared" si="7"/>
        <v>0</v>
      </c>
      <c r="G245" s="10">
        <f>'Calc_70%'!C239</f>
        <v>0</v>
      </c>
      <c r="H245" s="10">
        <f>'Calc_70%'!D239</f>
        <v>0</v>
      </c>
      <c r="I245" s="7">
        <v>0</v>
      </c>
      <c r="J245" s="7">
        <v>0</v>
      </c>
      <c r="K245" s="7">
        <v>0</v>
      </c>
      <c r="L245" s="7">
        <v>0</v>
      </c>
      <c r="M245" s="7">
        <v>0</v>
      </c>
      <c r="N245" s="10">
        <f>'Calc_70%'!G239+'Calc_70%'!H239</f>
        <v>0</v>
      </c>
      <c r="O245" s="7">
        <v>0</v>
      </c>
      <c r="P245" s="7">
        <v>0</v>
      </c>
      <c r="Q245" s="7">
        <v>0</v>
      </c>
      <c r="R245" s="1"/>
      <c r="S245" s="1"/>
      <c r="T245" s="1"/>
      <c r="U245" s="1"/>
    </row>
    <row r="246" spans="1:21" x14ac:dyDescent="0.25">
      <c r="A246" s="1"/>
      <c r="B246" s="1"/>
      <c r="C246" s="7">
        <v>231</v>
      </c>
      <c r="D246" s="8">
        <f>IFERROR('Calc_70%'!K240,0)</f>
        <v>51380</v>
      </c>
      <c r="E246" s="9">
        <f t="shared" si="6"/>
        <v>30</v>
      </c>
      <c r="F246" s="10">
        <f t="shared" si="7"/>
        <v>0</v>
      </c>
      <c r="G246" s="10">
        <f>'Calc_70%'!C240</f>
        <v>0</v>
      </c>
      <c r="H246" s="10">
        <f>'Calc_70%'!D240</f>
        <v>0</v>
      </c>
      <c r="I246" s="7">
        <v>0</v>
      </c>
      <c r="J246" s="7">
        <v>0</v>
      </c>
      <c r="K246" s="7">
        <v>0</v>
      </c>
      <c r="L246" s="7">
        <v>0</v>
      </c>
      <c r="M246" s="7">
        <v>0</v>
      </c>
      <c r="N246" s="10">
        <f>'Calc_70%'!G240+'Calc_70%'!H240</f>
        <v>0</v>
      </c>
      <c r="O246" s="7">
        <v>0</v>
      </c>
      <c r="P246" s="7">
        <v>0</v>
      </c>
      <c r="Q246" s="7">
        <v>0</v>
      </c>
      <c r="R246" s="1"/>
      <c r="S246" s="1"/>
      <c r="T246" s="1"/>
      <c r="U246" s="1"/>
    </row>
    <row r="247" spans="1:21" x14ac:dyDescent="0.25">
      <c r="A247" s="1"/>
      <c r="B247" s="1"/>
      <c r="C247" s="7">
        <v>232</v>
      </c>
      <c r="D247" s="8">
        <f>IFERROR('Calc_70%'!K241,0)</f>
        <v>51410</v>
      </c>
      <c r="E247" s="9">
        <f t="shared" si="6"/>
        <v>31</v>
      </c>
      <c r="F247" s="10">
        <f t="shared" si="7"/>
        <v>0</v>
      </c>
      <c r="G247" s="10">
        <f>'Calc_70%'!C241</f>
        <v>0</v>
      </c>
      <c r="H247" s="10">
        <f>'Calc_70%'!D241</f>
        <v>0</v>
      </c>
      <c r="I247" s="7">
        <v>0</v>
      </c>
      <c r="J247" s="7">
        <v>0</v>
      </c>
      <c r="K247" s="7">
        <v>0</v>
      </c>
      <c r="L247" s="7">
        <v>0</v>
      </c>
      <c r="M247" s="7">
        <v>0</v>
      </c>
      <c r="N247" s="10">
        <f>'Calc_70%'!G241+'Calc_70%'!H241</f>
        <v>0</v>
      </c>
      <c r="O247" s="7">
        <v>0</v>
      </c>
      <c r="P247" s="7">
        <v>0</v>
      </c>
      <c r="Q247" s="7">
        <v>0</v>
      </c>
      <c r="R247" s="1"/>
      <c r="S247" s="1"/>
      <c r="T247" s="1"/>
      <c r="U247" s="1"/>
    </row>
    <row r="248" spans="1:21" x14ac:dyDescent="0.25">
      <c r="A248" s="1"/>
      <c r="B248" s="1"/>
      <c r="C248" s="7">
        <v>233</v>
      </c>
      <c r="D248" s="8">
        <f>IFERROR('Calc_70%'!K242,0)</f>
        <v>51441</v>
      </c>
      <c r="E248" s="9">
        <f t="shared" si="6"/>
        <v>30</v>
      </c>
      <c r="F248" s="10">
        <f t="shared" si="7"/>
        <v>0</v>
      </c>
      <c r="G248" s="10">
        <f>'Calc_70%'!C242</f>
        <v>0</v>
      </c>
      <c r="H248" s="10">
        <f>'Calc_70%'!D242</f>
        <v>0</v>
      </c>
      <c r="I248" s="7">
        <v>0</v>
      </c>
      <c r="J248" s="7">
        <v>0</v>
      </c>
      <c r="K248" s="7">
        <v>0</v>
      </c>
      <c r="L248" s="7">
        <v>0</v>
      </c>
      <c r="M248" s="7">
        <v>0</v>
      </c>
      <c r="N248" s="10">
        <f>'Calc_70%'!G242+'Calc_70%'!H242</f>
        <v>0</v>
      </c>
      <c r="O248" s="7">
        <v>0</v>
      </c>
      <c r="P248" s="7">
        <v>0</v>
      </c>
      <c r="Q248" s="7">
        <v>0</v>
      </c>
      <c r="R248" s="1"/>
      <c r="S248" s="1"/>
      <c r="T248" s="1"/>
      <c r="U248" s="1"/>
    </row>
    <row r="249" spans="1:21" x14ac:dyDescent="0.25">
      <c r="A249" s="1"/>
      <c r="B249" s="1"/>
      <c r="C249" s="7">
        <v>234</v>
      </c>
      <c r="D249" s="8">
        <f>IFERROR('Calc_70%'!K243,0)</f>
        <v>51471</v>
      </c>
      <c r="E249" s="9">
        <f t="shared" si="6"/>
        <v>31</v>
      </c>
      <c r="F249" s="10">
        <f t="shared" si="7"/>
        <v>0</v>
      </c>
      <c r="G249" s="10">
        <f>'Calc_70%'!C243</f>
        <v>0</v>
      </c>
      <c r="H249" s="10">
        <f>'Calc_70%'!D243</f>
        <v>0</v>
      </c>
      <c r="I249" s="7">
        <v>0</v>
      </c>
      <c r="J249" s="7">
        <v>0</v>
      </c>
      <c r="K249" s="7">
        <v>0</v>
      </c>
      <c r="L249" s="7">
        <v>0</v>
      </c>
      <c r="M249" s="7">
        <v>0</v>
      </c>
      <c r="N249" s="10">
        <f>'Calc_70%'!G243+'Calc_70%'!H243</f>
        <v>0</v>
      </c>
      <c r="O249" s="7">
        <v>0</v>
      </c>
      <c r="P249" s="7">
        <v>0</v>
      </c>
      <c r="Q249" s="7">
        <v>0</v>
      </c>
      <c r="R249" s="1"/>
      <c r="S249" s="1"/>
      <c r="T249" s="1"/>
      <c r="U249" s="1"/>
    </row>
    <row r="250" spans="1:21" x14ac:dyDescent="0.25">
      <c r="A250" s="1"/>
      <c r="B250" s="1"/>
      <c r="C250" s="7">
        <v>235</v>
      </c>
      <c r="D250" s="8">
        <f>IFERROR('Calc_70%'!K244,0)</f>
        <v>51502</v>
      </c>
      <c r="E250" s="9">
        <f t="shared" si="6"/>
        <v>31</v>
      </c>
      <c r="F250" s="10">
        <f t="shared" si="7"/>
        <v>0</v>
      </c>
      <c r="G250" s="10">
        <f>'Calc_70%'!C244</f>
        <v>0</v>
      </c>
      <c r="H250" s="10">
        <f>'Calc_70%'!D244</f>
        <v>0</v>
      </c>
      <c r="I250" s="7">
        <v>0</v>
      </c>
      <c r="J250" s="7">
        <v>0</v>
      </c>
      <c r="K250" s="7">
        <v>0</v>
      </c>
      <c r="L250" s="7">
        <v>0</v>
      </c>
      <c r="M250" s="7">
        <v>0</v>
      </c>
      <c r="N250" s="10">
        <f>'Calc_70%'!G244+'Calc_70%'!H244</f>
        <v>0</v>
      </c>
      <c r="O250" s="7">
        <v>0</v>
      </c>
      <c r="P250" s="7">
        <v>0</v>
      </c>
      <c r="Q250" s="7">
        <v>0</v>
      </c>
      <c r="R250" s="1"/>
      <c r="S250" s="1"/>
      <c r="T250" s="1"/>
      <c r="U250" s="1"/>
    </row>
    <row r="251" spans="1:21" x14ac:dyDescent="0.25">
      <c r="A251" s="1"/>
      <c r="B251" s="1"/>
      <c r="C251" s="7">
        <v>236</v>
      </c>
      <c r="D251" s="8">
        <f>IFERROR('Calc_70%'!K245,0)</f>
        <v>51533</v>
      </c>
      <c r="E251" s="9">
        <f t="shared" si="6"/>
        <v>28</v>
      </c>
      <c r="F251" s="10">
        <f t="shared" si="7"/>
        <v>0</v>
      </c>
      <c r="G251" s="10">
        <f>'Calc_70%'!C245</f>
        <v>0</v>
      </c>
      <c r="H251" s="10">
        <f>'Calc_70%'!D245</f>
        <v>0</v>
      </c>
      <c r="I251" s="7">
        <v>0</v>
      </c>
      <c r="J251" s="7">
        <v>0</v>
      </c>
      <c r="K251" s="7">
        <v>0</v>
      </c>
      <c r="L251" s="7">
        <v>0</v>
      </c>
      <c r="M251" s="7">
        <v>0</v>
      </c>
      <c r="N251" s="10">
        <f>'Calc_70%'!G245+'Calc_70%'!H245</f>
        <v>0</v>
      </c>
      <c r="O251" s="7">
        <v>0</v>
      </c>
      <c r="P251" s="7">
        <v>0</v>
      </c>
      <c r="Q251" s="7">
        <v>0</v>
      </c>
      <c r="R251" s="1"/>
      <c r="S251" s="1"/>
      <c r="T251" s="1"/>
      <c r="U251" s="1"/>
    </row>
    <row r="252" spans="1:21" x14ac:dyDescent="0.25">
      <c r="A252" s="1"/>
      <c r="B252" s="1"/>
      <c r="C252" s="7">
        <v>237</v>
      </c>
      <c r="D252" s="8">
        <f>IFERROR('Calc_70%'!K246,0)</f>
        <v>51561</v>
      </c>
      <c r="E252" s="9">
        <f t="shared" si="6"/>
        <v>31</v>
      </c>
      <c r="F252" s="10">
        <f t="shared" si="7"/>
        <v>0</v>
      </c>
      <c r="G252" s="10">
        <f>'Calc_70%'!C246</f>
        <v>0</v>
      </c>
      <c r="H252" s="10">
        <f>'Calc_70%'!D246</f>
        <v>0</v>
      </c>
      <c r="I252" s="7">
        <v>0</v>
      </c>
      <c r="J252" s="7">
        <v>0</v>
      </c>
      <c r="K252" s="7">
        <v>0</v>
      </c>
      <c r="L252" s="7">
        <v>0</v>
      </c>
      <c r="M252" s="7">
        <v>0</v>
      </c>
      <c r="N252" s="10">
        <f>'Calc_70%'!G246+'Calc_70%'!H246</f>
        <v>0</v>
      </c>
      <c r="O252" s="7">
        <v>0</v>
      </c>
      <c r="P252" s="7">
        <v>0</v>
      </c>
      <c r="Q252" s="7">
        <v>0</v>
      </c>
      <c r="R252" s="1"/>
      <c r="S252" s="1"/>
      <c r="T252" s="1"/>
      <c r="U252" s="1"/>
    </row>
    <row r="253" spans="1:21" x14ac:dyDescent="0.25">
      <c r="A253" s="1"/>
      <c r="B253" s="1"/>
      <c r="C253" s="7">
        <v>238</v>
      </c>
      <c r="D253" s="8">
        <f>IFERROR('Calc_70%'!K247,0)</f>
        <v>51592</v>
      </c>
      <c r="E253" s="9">
        <f t="shared" si="6"/>
        <v>30</v>
      </c>
      <c r="F253" s="10">
        <f t="shared" si="7"/>
        <v>0</v>
      </c>
      <c r="G253" s="10">
        <f>'Calc_70%'!C247</f>
        <v>0</v>
      </c>
      <c r="H253" s="10">
        <f>'Calc_70%'!D247</f>
        <v>0</v>
      </c>
      <c r="I253" s="7">
        <v>0</v>
      </c>
      <c r="J253" s="7">
        <v>0</v>
      </c>
      <c r="K253" s="7">
        <v>0</v>
      </c>
      <c r="L253" s="7">
        <v>0</v>
      </c>
      <c r="M253" s="7">
        <v>0</v>
      </c>
      <c r="N253" s="10">
        <f>'Calc_70%'!G247+'Calc_70%'!H247</f>
        <v>0</v>
      </c>
      <c r="O253" s="7">
        <v>0</v>
      </c>
      <c r="P253" s="7">
        <v>0</v>
      </c>
      <c r="Q253" s="7">
        <v>0</v>
      </c>
      <c r="R253" s="1"/>
      <c r="S253" s="1"/>
      <c r="T253" s="1"/>
      <c r="U253" s="1"/>
    </row>
    <row r="254" spans="1:21" x14ac:dyDescent="0.25">
      <c r="A254" s="1"/>
      <c r="B254" s="1"/>
      <c r="C254" s="7">
        <v>239</v>
      </c>
      <c r="D254" s="8">
        <f>IFERROR('Calc_70%'!K248,0)</f>
        <v>51622</v>
      </c>
      <c r="E254" s="9">
        <f t="shared" si="6"/>
        <v>31</v>
      </c>
      <c r="F254" s="10">
        <f t="shared" si="7"/>
        <v>0</v>
      </c>
      <c r="G254" s="10">
        <f>'Calc_70%'!C248</f>
        <v>0</v>
      </c>
      <c r="H254" s="10">
        <f>'Calc_70%'!D248</f>
        <v>0</v>
      </c>
      <c r="I254" s="7">
        <v>0</v>
      </c>
      <c r="J254" s="7">
        <v>0</v>
      </c>
      <c r="K254" s="7">
        <v>0</v>
      </c>
      <c r="L254" s="7">
        <v>0</v>
      </c>
      <c r="M254" s="7">
        <v>0</v>
      </c>
      <c r="N254" s="10">
        <f>'Calc_70%'!G248+'Calc_70%'!H248</f>
        <v>0</v>
      </c>
      <c r="O254" s="7">
        <v>0</v>
      </c>
      <c r="P254" s="7">
        <v>0</v>
      </c>
      <c r="Q254" s="7">
        <v>0</v>
      </c>
      <c r="R254" s="1"/>
      <c r="S254" s="1"/>
      <c r="T254" s="1"/>
      <c r="U254" s="1"/>
    </row>
    <row r="255" spans="1:21" x14ac:dyDescent="0.25">
      <c r="A255" s="1"/>
      <c r="B255" s="1"/>
      <c r="C255" s="7">
        <v>240</v>
      </c>
      <c r="D255" s="8">
        <f>IFERROR('Calc_70%'!K249,0)</f>
        <v>51653</v>
      </c>
      <c r="E255" s="9">
        <f t="shared" si="6"/>
        <v>30</v>
      </c>
      <c r="F255" s="10">
        <f t="shared" si="7"/>
        <v>0</v>
      </c>
      <c r="G255" s="10">
        <f>'Calc_70%'!C249</f>
        <v>0</v>
      </c>
      <c r="H255" s="10">
        <f>'Calc_70%'!D249</f>
        <v>0</v>
      </c>
      <c r="I255" s="7">
        <v>0</v>
      </c>
      <c r="J255" s="7">
        <v>0</v>
      </c>
      <c r="K255" s="7">
        <v>0</v>
      </c>
      <c r="L255" s="7">
        <v>0</v>
      </c>
      <c r="M255" s="7">
        <v>0</v>
      </c>
      <c r="N255" s="10">
        <f>'Calc_70%'!G249+'Calc_70%'!H249</f>
        <v>0</v>
      </c>
      <c r="O255" s="7">
        <v>0</v>
      </c>
      <c r="P255" s="7">
        <v>0</v>
      </c>
      <c r="Q255" s="7">
        <v>0</v>
      </c>
      <c r="R255" s="1"/>
      <c r="S255" s="1"/>
      <c r="T255" s="1"/>
      <c r="U255" s="1"/>
    </row>
    <row r="256" spans="1:21" x14ac:dyDescent="0.25">
      <c r="A256" s="1"/>
      <c r="B256" s="1"/>
      <c r="C256" s="7">
        <v>241</v>
      </c>
      <c r="D256" s="8">
        <f>IFERROR('Calc_70%'!K250,0)</f>
        <v>51683</v>
      </c>
      <c r="E256" s="9">
        <f t="shared" si="6"/>
        <v>31</v>
      </c>
      <c r="F256" s="10">
        <f t="shared" si="7"/>
        <v>0</v>
      </c>
      <c r="G256" s="10">
        <f>'Calc_70%'!C250</f>
        <v>0</v>
      </c>
      <c r="H256" s="10">
        <f>'Calc_70%'!D250</f>
        <v>0</v>
      </c>
      <c r="I256" s="7">
        <v>0</v>
      </c>
      <c r="J256" s="7">
        <v>0</v>
      </c>
      <c r="K256" s="7">
        <v>0</v>
      </c>
      <c r="L256" s="7">
        <v>0</v>
      </c>
      <c r="M256" s="7">
        <v>0</v>
      </c>
      <c r="N256" s="10">
        <f>'Calc_70%'!G250+'Calc_70%'!H250</f>
        <v>0</v>
      </c>
      <c r="O256" s="7">
        <v>0</v>
      </c>
      <c r="P256" s="7">
        <v>0</v>
      </c>
      <c r="Q256" s="7">
        <v>0</v>
      </c>
      <c r="R256" s="1"/>
      <c r="S256" s="1"/>
      <c r="T256" s="1"/>
      <c r="U256" s="1"/>
    </row>
    <row r="257" spans="1:21" x14ac:dyDescent="0.25">
      <c r="A257" s="1"/>
      <c r="B257" s="1"/>
      <c r="C257" s="11" t="s">
        <v>20</v>
      </c>
      <c r="D257" s="12"/>
      <c r="E257" s="13">
        <f>SUM(E16:E255)</f>
        <v>7305</v>
      </c>
      <c r="F257" s="14">
        <f t="shared" ref="F257:O257" si="8">SUM(F16:F256)</f>
        <v>503110.93750000012</v>
      </c>
      <c r="G257" s="14">
        <f t="shared" si="8"/>
        <v>0</v>
      </c>
      <c r="H257" s="14">
        <f t="shared" si="8"/>
        <v>453363.4375</v>
      </c>
      <c r="I257" s="14">
        <f t="shared" si="8"/>
        <v>0</v>
      </c>
      <c r="J257" s="14">
        <f t="shared" si="8"/>
        <v>0</v>
      </c>
      <c r="K257" s="14">
        <f t="shared" si="8"/>
        <v>12622.499999999998</v>
      </c>
      <c r="L257" s="14">
        <f t="shared" si="8"/>
        <v>8500</v>
      </c>
      <c r="M257" s="14">
        <f t="shared" si="8"/>
        <v>3500</v>
      </c>
      <c r="N257" s="14">
        <f t="shared" si="8"/>
        <v>23625</v>
      </c>
      <c r="O257" s="14">
        <f t="shared" si="8"/>
        <v>1500</v>
      </c>
      <c r="P257" s="15">
        <f>XIRR(F16:F256,D16:D256)</f>
        <v>0.16959212422370912</v>
      </c>
      <c r="Q257" s="14">
        <f>SUM(H16:N256)</f>
        <v>501610.9375</v>
      </c>
      <c r="R257" s="1"/>
      <c r="S257" s="1"/>
      <c r="T257" s="1"/>
      <c r="U257" s="1"/>
    </row>
    <row r="258" spans="1:21" x14ac:dyDescent="0.25">
      <c r="A258" s="1"/>
      <c r="B258" s="1"/>
      <c r="C258" s="1"/>
      <c r="D258" s="1"/>
      <c r="E258" s="1"/>
      <c r="F258" s="1"/>
      <c r="G258" s="1"/>
      <c r="H258" s="1"/>
      <c r="I258" s="1"/>
      <c r="J258" s="1"/>
      <c r="K258" s="1"/>
      <c r="L258" s="1"/>
      <c r="M258" s="1"/>
      <c r="N258" s="1"/>
      <c r="O258" s="1"/>
      <c r="P258" s="1"/>
      <c r="Q258" s="1"/>
      <c r="R258" s="1"/>
      <c r="S258" s="1"/>
      <c r="T258" s="1"/>
      <c r="U258" s="1"/>
    </row>
    <row r="259" spans="1:21" x14ac:dyDescent="0.25">
      <c r="A259" s="1"/>
      <c r="B259" s="1"/>
      <c r="C259" s="106" t="s">
        <v>21</v>
      </c>
      <c r="D259" s="107"/>
      <c r="E259" s="107"/>
      <c r="F259" s="107"/>
      <c r="G259" s="107"/>
      <c r="H259" s="107"/>
      <c r="I259" s="107"/>
      <c r="J259" s="107"/>
      <c r="K259" s="107"/>
      <c r="L259" s="107"/>
      <c r="M259" s="107"/>
      <c r="N259" s="107"/>
      <c r="O259" s="107"/>
      <c r="P259" s="107"/>
      <c r="Q259" s="107"/>
      <c r="R259" s="1"/>
      <c r="S259" s="1"/>
      <c r="T259" s="1"/>
      <c r="U259" s="1"/>
    </row>
    <row r="260" spans="1:21" x14ac:dyDescent="0.25">
      <c r="A260" s="1"/>
      <c r="B260" s="1"/>
      <c r="C260" s="107"/>
      <c r="D260" s="107"/>
      <c r="E260" s="107"/>
      <c r="F260" s="107"/>
      <c r="G260" s="107"/>
      <c r="H260" s="107"/>
      <c r="I260" s="107"/>
      <c r="J260" s="107"/>
      <c r="K260" s="107"/>
      <c r="L260" s="107"/>
      <c r="M260" s="107"/>
      <c r="N260" s="107"/>
      <c r="O260" s="107"/>
      <c r="P260" s="107"/>
      <c r="Q260" s="107"/>
      <c r="R260" s="1"/>
      <c r="S260" s="1"/>
      <c r="T260" s="1"/>
      <c r="U260" s="1"/>
    </row>
    <row r="261" spans="1:21" ht="62.25" customHeight="1" x14ac:dyDescent="0.25">
      <c r="A261" s="1"/>
      <c r="B261" s="1"/>
      <c r="C261" s="107"/>
      <c r="D261" s="107"/>
      <c r="E261" s="107"/>
      <c r="F261" s="107"/>
      <c r="G261" s="107"/>
      <c r="H261" s="107"/>
      <c r="I261" s="107"/>
      <c r="J261" s="107"/>
      <c r="K261" s="107"/>
      <c r="L261" s="107"/>
      <c r="M261" s="107"/>
      <c r="N261" s="107"/>
      <c r="O261" s="107"/>
      <c r="P261" s="107"/>
      <c r="Q261" s="107"/>
      <c r="R261" s="1"/>
      <c r="S261" s="1"/>
      <c r="T261" s="1"/>
      <c r="U261" s="1"/>
    </row>
    <row r="262" spans="1:21" ht="65.25" customHeight="1" x14ac:dyDescent="0.25">
      <c r="A262" s="1"/>
      <c r="B262" s="1"/>
      <c r="C262" s="108" t="s">
        <v>22</v>
      </c>
      <c r="D262" s="108"/>
      <c r="E262" s="108"/>
      <c r="F262" s="108"/>
      <c r="G262" s="108"/>
      <c r="H262" s="108"/>
      <c r="I262" s="108"/>
      <c r="J262" s="108"/>
      <c r="K262" s="108"/>
      <c r="L262" s="108"/>
      <c r="M262" s="108"/>
      <c r="N262" s="108"/>
      <c r="O262" s="108"/>
      <c r="P262" s="1"/>
      <c r="Q262" s="1"/>
      <c r="R262" s="1"/>
      <c r="S262" s="1"/>
      <c r="T262" s="1"/>
      <c r="U262" s="1"/>
    </row>
    <row r="263" spans="1:21" ht="45" customHeight="1" x14ac:dyDescent="0.25">
      <c r="A263" s="1"/>
      <c r="B263" s="1"/>
      <c r="C263" s="108" t="s">
        <v>23</v>
      </c>
      <c r="D263" s="108"/>
      <c r="E263" s="108"/>
      <c r="F263" s="108"/>
      <c r="G263" s="108"/>
      <c r="H263" s="108"/>
      <c r="I263" s="108"/>
      <c r="J263" s="108"/>
      <c r="K263" s="108"/>
      <c r="L263" s="108"/>
      <c r="M263" s="108"/>
      <c r="N263" s="108"/>
      <c r="O263" s="108"/>
      <c r="P263" s="1"/>
      <c r="Q263" s="1"/>
      <c r="R263" s="1"/>
      <c r="S263" s="1"/>
      <c r="T263" s="1"/>
      <c r="U263" s="1"/>
    </row>
    <row r="264" spans="1:21" ht="75" customHeight="1" x14ac:dyDescent="0.25">
      <c r="A264" s="1"/>
      <c r="B264" s="1"/>
      <c r="C264" s="108" t="s">
        <v>24</v>
      </c>
      <c r="D264" s="108"/>
      <c r="E264" s="108"/>
      <c r="F264" s="108"/>
      <c r="G264" s="108"/>
      <c r="H264" s="108"/>
      <c r="I264" s="108"/>
      <c r="J264" s="108"/>
      <c r="K264" s="108"/>
      <c r="L264" s="108"/>
      <c r="M264" s="108"/>
      <c r="N264" s="108"/>
      <c r="O264" s="109"/>
      <c r="P264" s="1"/>
      <c r="Q264" s="1"/>
      <c r="R264" s="1"/>
      <c r="S264" s="1"/>
      <c r="T264" s="1"/>
      <c r="U264" s="1"/>
    </row>
    <row r="265" spans="1:21" x14ac:dyDescent="0.25">
      <c r="A265" s="1"/>
      <c r="B265" s="1"/>
      <c r="C265" s="16"/>
      <c r="D265" s="16"/>
      <c r="E265" s="16"/>
      <c r="F265" s="16"/>
      <c r="G265" s="16"/>
      <c r="H265" s="16"/>
      <c r="I265" s="16"/>
      <c r="J265" s="16"/>
      <c r="K265" s="16"/>
      <c r="L265" s="16"/>
      <c r="M265" s="16"/>
      <c r="N265" s="16"/>
      <c r="O265" s="16"/>
      <c r="P265" s="1"/>
      <c r="Q265" s="1"/>
      <c r="R265" s="1"/>
      <c r="S265" s="1"/>
      <c r="T265" s="1"/>
      <c r="U265" s="1"/>
    </row>
    <row r="266" spans="1:21" x14ac:dyDescent="0.25">
      <c r="A266" s="1"/>
      <c r="B266" s="1"/>
      <c r="C266" s="1"/>
      <c r="D266" s="1"/>
      <c r="E266" s="1"/>
      <c r="F266" s="1"/>
      <c r="G266" s="1"/>
      <c r="H266" s="1"/>
      <c r="I266" s="110"/>
      <c r="J266" s="111"/>
      <c r="K266" s="111"/>
      <c r="L266" s="111"/>
      <c r="M266" s="111"/>
      <c r="N266" s="111"/>
      <c r="O266" s="111"/>
      <c r="P266" s="1"/>
      <c r="Q266" s="1"/>
      <c r="R266" s="1"/>
      <c r="S266" s="1"/>
      <c r="T266" s="1"/>
      <c r="U266" s="1"/>
    </row>
    <row r="267" spans="1:21" x14ac:dyDescent="0.25">
      <c r="A267" s="1"/>
      <c r="B267" s="1"/>
      <c r="C267" s="1"/>
      <c r="D267" s="1"/>
      <c r="E267" s="1"/>
      <c r="F267" s="1"/>
      <c r="G267" s="1"/>
      <c r="H267" s="1"/>
      <c r="I267" s="1"/>
      <c r="J267" s="1"/>
      <c r="K267" s="1"/>
      <c r="L267" s="1"/>
      <c r="M267" s="1"/>
      <c r="N267" s="1"/>
      <c r="O267" s="1"/>
      <c r="P267" s="1"/>
      <c r="Q267" s="1"/>
      <c r="R267" s="1"/>
      <c r="S267" s="1"/>
      <c r="T267" s="1"/>
      <c r="U267" s="1"/>
    </row>
    <row r="268" spans="1:21" x14ac:dyDescent="0.25">
      <c r="A268" s="1"/>
      <c r="B268" s="1"/>
      <c r="C268" s="1"/>
      <c r="D268" s="1"/>
      <c r="E268" s="1"/>
      <c r="F268" s="1"/>
      <c r="G268" s="1"/>
      <c r="H268" s="1"/>
      <c r="I268" s="1"/>
      <c r="J268" s="1"/>
      <c r="K268" s="1"/>
      <c r="L268" s="1"/>
      <c r="M268" s="1"/>
      <c r="N268" s="1"/>
      <c r="O268" s="1"/>
      <c r="P268" s="1"/>
      <c r="Q268" s="1"/>
      <c r="R268" s="1"/>
      <c r="S268" s="1"/>
      <c r="T268" s="1"/>
      <c r="U268" s="1"/>
    </row>
    <row r="269" spans="1:21" x14ac:dyDescent="0.25">
      <c r="A269" s="1"/>
      <c r="B269" s="1"/>
      <c r="C269" s="1"/>
      <c r="D269" s="1"/>
      <c r="E269" s="1"/>
      <c r="F269" s="1"/>
      <c r="G269" s="1"/>
      <c r="H269" s="1"/>
      <c r="I269" s="1"/>
      <c r="J269" s="1"/>
      <c r="K269" s="1"/>
      <c r="L269" s="1"/>
      <c r="M269" s="1"/>
      <c r="N269" s="1"/>
      <c r="O269" s="1"/>
      <c r="P269" s="1"/>
      <c r="Q269" s="1"/>
      <c r="R269" s="1"/>
      <c r="S269" s="1"/>
      <c r="T269" s="1"/>
      <c r="U269" s="1"/>
    </row>
    <row r="270" spans="1:21" x14ac:dyDescent="0.25">
      <c r="A270" s="1"/>
      <c r="B270" s="1"/>
      <c r="C270" s="1"/>
      <c r="D270" s="1"/>
      <c r="E270" s="1"/>
      <c r="F270" s="17"/>
      <c r="G270" s="1"/>
      <c r="H270" s="1"/>
      <c r="I270" s="1"/>
      <c r="J270" s="1"/>
      <c r="K270" s="1"/>
      <c r="L270" s="1"/>
      <c r="M270" s="1"/>
      <c r="N270" s="1"/>
      <c r="O270" s="17"/>
      <c r="P270" s="1"/>
      <c r="Q270" s="1"/>
      <c r="R270" s="1"/>
      <c r="S270" s="1"/>
      <c r="T270" s="1"/>
      <c r="U270" s="1"/>
    </row>
    <row r="271" spans="1:21" x14ac:dyDescent="0.25">
      <c r="A271" s="1"/>
      <c r="B271" s="1"/>
      <c r="C271" s="1"/>
      <c r="D271" s="1"/>
      <c r="E271" s="1"/>
      <c r="F271" s="100"/>
      <c r="G271" s="100"/>
      <c r="H271" s="1"/>
      <c r="I271" s="1"/>
      <c r="J271" s="1"/>
      <c r="K271" s="1"/>
      <c r="L271" s="1"/>
      <c r="M271" s="1"/>
      <c r="N271" s="1"/>
      <c r="O271" s="1"/>
      <c r="P271" s="1"/>
      <c r="Q271" s="1"/>
      <c r="R271" s="1"/>
      <c r="S271" s="1"/>
      <c r="T271" s="1"/>
      <c r="U271" s="1"/>
    </row>
    <row r="272" spans="1:21" x14ac:dyDescent="0.25">
      <c r="A272" s="1"/>
      <c r="B272" s="1"/>
      <c r="C272" s="1"/>
      <c r="D272" s="1"/>
      <c r="E272" s="1"/>
      <c r="F272" s="18"/>
      <c r="G272" s="1"/>
      <c r="H272" s="1"/>
      <c r="I272" s="1"/>
      <c r="J272" s="1"/>
      <c r="K272" s="1"/>
      <c r="L272" s="1"/>
      <c r="M272" s="1"/>
      <c r="N272" s="1"/>
      <c r="O272" s="1"/>
      <c r="P272" s="1"/>
      <c r="Q272" s="1"/>
      <c r="R272" s="1"/>
      <c r="S272" s="1"/>
      <c r="T272" s="1"/>
      <c r="U272" s="1"/>
    </row>
    <row r="273" spans="1:21" x14ac:dyDescent="0.25">
      <c r="A273" s="1"/>
      <c r="B273" s="1"/>
      <c r="C273" s="1"/>
      <c r="D273" s="1"/>
      <c r="E273" s="1"/>
      <c r="F273" s="1"/>
      <c r="G273" s="1"/>
      <c r="H273" s="1"/>
      <c r="I273" s="1"/>
      <c r="J273" s="1"/>
      <c r="K273" s="1"/>
      <c r="L273" s="1"/>
      <c r="M273" s="1"/>
      <c r="N273" s="1"/>
      <c r="O273" s="1"/>
      <c r="P273" s="1"/>
      <c r="Q273" s="1"/>
      <c r="R273" s="1"/>
      <c r="S273" s="1"/>
      <c r="T273" s="1"/>
      <c r="U273" s="1"/>
    </row>
    <row r="274" spans="1:21" x14ac:dyDescent="0.25">
      <c r="A274" s="1"/>
      <c r="B274" s="1"/>
      <c r="C274" s="1"/>
      <c r="D274" s="1"/>
      <c r="E274" s="1"/>
      <c r="F274" s="1"/>
      <c r="G274" s="1"/>
      <c r="H274" s="1"/>
      <c r="I274" s="1"/>
      <c r="J274" s="1"/>
      <c r="K274" s="1"/>
      <c r="L274" s="1"/>
      <c r="M274" s="1"/>
      <c r="N274" s="1"/>
      <c r="O274" s="1"/>
      <c r="P274" s="1"/>
      <c r="Q274" s="1"/>
      <c r="R274" s="1"/>
      <c r="S274" s="1"/>
      <c r="T274" s="1"/>
      <c r="U274" s="1"/>
    </row>
    <row r="275" spans="1:21" x14ac:dyDescent="0.25">
      <c r="A275" s="1"/>
      <c r="B275" s="1"/>
      <c r="C275" s="1"/>
      <c r="D275" s="1"/>
      <c r="E275" s="1"/>
      <c r="F275" s="1"/>
      <c r="G275" s="1"/>
      <c r="H275" s="1"/>
      <c r="I275" s="1"/>
      <c r="J275" s="1"/>
      <c r="K275" s="1"/>
      <c r="L275" s="1"/>
      <c r="M275" s="1"/>
      <c r="N275" s="1"/>
      <c r="O275" s="19"/>
      <c r="P275" s="1"/>
      <c r="Q275" s="1"/>
      <c r="R275" s="1"/>
      <c r="S275" s="1"/>
      <c r="T275" s="1"/>
      <c r="U275" s="1"/>
    </row>
    <row r="276" spans="1:21" x14ac:dyDescent="0.25">
      <c r="A276" s="1"/>
      <c r="B276" s="1"/>
      <c r="C276" s="1"/>
      <c r="D276" s="1"/>
      <c r="E276" s="1"/>
      <c r="F276" s="20"/>
      <c r="G276" s="1"/>
      <c r="H276" s="1"/>
      <c r="I276" s="1"/>
      <c r="J276" s="1"/>
      <c r="K276" s="1"/>
      <c r="L276" s="1"/>
      <c r="M276" s="1"/>
      <c r="N276" s="1"/>
      <c r="O276" s="1"/>
      <c r="P276" s="1"/>
      <c r="Q276" s="1"/>
      <c r="R276" s="1"/>
      <c r="S276" s="1"/>
      <c r="T276" s="1"/>
      <c r="U276" s="1"/>
    </row>
    <row r="277" spans="1:21" x14ac:dyDescent="0.25">
      <c r="A277" s="1"/>
      <c r="B277" s="1"/>
      <c r="C277" s="1"/>
      <c r="D277" s="1"/>
      <c r="E277" s="1"/>
      <c r="F277" s="1"/>
      <c r="G277" s="1"/>
      <c r="H277" s="1"/>
      <c r="I277" s="1"/>
      <c r="J277" s="1"/>
      <c r="K277" s="1"/>
      <c r="L277" s="1"/>
      <c r="M277" s="1"/>
      <c r="N277" s="1"/>
      <c r="O277" s="1"/>
      <c r="P277" s="1"/>
      <c r="Q277" s="1"/>
      <c r="R277" s="1"/>
      <c r="S277" s="1"/>
      <c r="T277" s="1"/>
      <c r="U277" s="1"/>
    </row>
    <row r="278" spans="1:21" x14ac:dyDescent="0.25">
      <c r="A278" s="1"/>
      <c r="B278" s="1"/>
      <c r="C278" s="1"/>
      <c r="D278" s="1"/>
      <c r="E278" s="1"/>
      <c r="F278" s="1"/>
      <c r="G278" s="1"/>
      <c r="H278" s="1"/>
      <c r="I278" s="1"/>
      <c r="J278" s="1"/>
      <c r="K278" s="1"/>
      <c r="L278" s="1"/>
      <c r="M278" s="1"/>
      <c r="N278" s="1"/>
      <c r="O278" s="1"/>
      <c r="P278" s="1"/>
      <c r="Q278" s="1"/>
      <c r="R278" s="1"/>
      <c r="S278" s="1"/>
      <c r="T278" s="1"/>
      <c r="U278" s="1"/>
    </row>
    <row r="279" spans="1:21" x14ac:dyDescent="0.25">
      <c r="A279" s="1"/>
      <c r="B279" s="1"/>
      <c r="C279" s="1"/>
      <c r="D279" s="1"/>
      <c r="E279" s="1"/>
      <c r="F279" s="1"/>
      <c r="G279" s="1"/>
      <c r="H279" s="1"/>
      <c r="I279" s="1"/>
      <c r="J279" s="1"/>
      <c r="K279" s="1"/>
      <c r="L279" s="1"/>
      <c r="M279" s="1"/>
      <c r="N279" s="1"/>
      <c r="O279" s="1"/>
      <c r="P279" s="1"/>
      <c r="Q279" s="1"/>
      <c r="R279" s="1"/>
      <c r="S279" s="1"/>
      <c r="T279" s="1"/>
      <c r="U279" s="1"/>
    </row>
    <row r="280" spans="1:21" x14ac:dyDescent="0.25">
      <c r="A280" s="1"/>
      <c r="B280" s="1"/>
      <c r="C280" s="1"/>
      <c r="D280" s="1"/>
      <c r="E280" s="1"/>
      <c r="F280" s="1"/>
      <c r="G280" s="1"/>
      <c r="H280" s="1"/>
      <c r="I280" s="1"/>
      <c r="J280" s="1"/>
      <c r="K280" s="1"/>
      <c r="L280" s="1"/>
      <c r="M280" s="1"/>
      <c r="N280" s="1"/>
      <c r="O280" s="1"/>
      <c r="P280" s="1"/>
      <c r="Q280" s="1"/>
      <c r="R280" s="1"/>
      <c r="S280" s="1"/>
      <c r="T280" s="1"/>
      <c r="U280" s="1"/>
    </row>
    <row r="281" spans="1:21" x14ac:dyDescent="0.25">
      <c r="A281" s="1"/>
      <c r="B281" s="1"/>
      <c r="C281" s="1"/>
      <c r="D281" s="1"/>
      <c r="E281" s="1"/>
      <c r="F281" s="1"/>
      <c r="G281" s="1"/>
      <c r="H281" s="1"/>
      <c r="I281" s="1"/>
      <c r="J281" s="1"/>
      <c r="K281" s="1"/>
      <c r="L281" s="1"/>
      <c r="M281" s="1"/>
      <c r="N281" s="1"/>
      <c r="O281" s="1"/>
      <c r="P281" s="1"/>
      <c r="Q281" s="1"/>
      <c r="R281" s="1"/>
      <c r="S281" s="1"/>
      <c r="T281" s="1"/>
      <c r="U281" s="1"/>
    </row>
    <row r="282" spans="1:21" x14ac:dyDescent="0.25">
      <c r="A282" s="1"/>
      <c r="B282" s="1"/>
      <c r="C282" s="1"/>
      <c r="D282" s="1"/>
      <c r="E282" s="1"/>
      <c r="F282" s="1"/>
      <c r="G282" s="1"/>
      <c r="H282" s="1"/>
      <c r="I282" s="1"/>
      <c r="J282" s="1"/>
      <c r="K282" s="1"/>
      <c r="L282" s="1"/>
      <c r="M282" s="1"/>
      <c r="N282" s="1"/>
      <c r="O282" s="1"/>
      <c r="P282" s="1"/>
      <c r="Q282" s="1"/>
      <c r="R282" s="1"/>
      <c r="S282" s="1"/>
      <c r="T282" s="1"/>
      <c r="U282" s="1"/>
    </row>
    <row r="283" spans="1:21" x14ac:dyDescent="0.25">
      <c r="A283" s="1"/>
      <c r="B283" s="1"/>
      <c r="C283" s="1"/>
      <c r="D283" s="1"/>
      <c r="E283" s="1"/>
      <c r="F283" s="1"/>
      <c r="G283" s="1"/>
      <c r="H283" s="1"/>
      <c r="I283" s="1"/>
      <c r="J283" s="1"/>
      <c r="K283" s="1"/>
      <c r="L283" s="1"/>
      <c r="M283" s="1"/>
      <c r="N283" s="1"/>
      <c r="O283" s="1"/>
      <c r="P283" s="1"/>
      <c r="Q283" s="1"/>
      <c r="R283" s="1"/>
      <c r="S283" s="1"/>
      <c r="T283" s="1"/>
      <c r="U283" s="1"/>
    </row>
    <row r="284" spans="1:21" x14ac:dyDescent="0.25">
      <c r="A284" s="1"/>
      <c r="B284" s="1"/>
      <c r="C284" s="1"/>
      <c r="D284" s="1"/>
      <c r="E284" s="1"/>
      <c r="F284" s="1"/>
      <c r="G284" s="1"/>
      <c r="H284" s="1"/>
      <c r="I284" s="1"/>
      <c r="J284" s="1"/>
      <c r="K284" s="1"/>
      <c r="L284" s="1"/>
      <c r="M284" s="1"/>
      <c r="N284" s="1"/>
      <c r="O284" s="1"/>
      <c r="P284" s="1"/>
      <c r="Q284" s="1"/>
      <c r="R284" s="1"/>
      <c r="S284" s="1"/>
      <c r="T284" s="1"/>
      <c r="U284" s="1"/>
    </row>
    <row r="285" spans="1:21" x14ac:dyDescent="0.25">
      <c r="A285" s="1"/>
      <c r="B285" s="1"/>
      <c r="C285" s="1"/>
      <c r="D285" s="1"/>
      <c r="E285" s="1"/>
      <c r="F285" s="1"/>
      <c r="G285" s="1"/>
      <c r="H285" s="1"/>
      <c r="I285" s="1"/>
      <c r="J285" s="1"/>
      <c r="K285" s="1"/>
      <c r="L285" s="1"/>
      <c r="M285" s="1"/>
      <c r="N285" s="1"/>
      <c r="O285" s="1"/>
      <c r="P285" s="1"/>
      <c r="Q285" s="1"/>
      <c r="R285" s="1"/>
      <c r="S285" s="1"/>
      <c r="T285" s="1"/>
      <c r="U285" s="1"/>
    </row>
    <row r="286" spans="1:21" x14ac:dyDescent="0.25">
      <c r="A286" s="1"/>
      <c r="B286" s="1"/>
      <c r="C286" s="1"/>
      <c r="D286" s="1"/>
      <c r="E286" s="1"/>
      <c r="F286" s="1"/>
      <c r="G286" s="1"/>
      <c r="H286" s="1"/>
      <c r="I286" s="1"/>
      <c r="J286" s="1"/>
      <c r="K286" s="1"/>
      <c r="L286" s="1"/>
      <c r="M286" s="1"/>
      <c r="N286" s="1"/>
      <c r="O286" s="1"/>
      <c r="P286" s="1"/>
      <c r="Q286" s="1"/>
      <c r="R286" s="1"/>
      <c r="S286" s="1"/>
      <c r="T286" s="1"/>
      <c r="U286" s="1"/>
    </row>
    <row r="287" spans="1:21" x14ac:dyDescent="0.25">
      <c r="A287" s="1"/>
      <c r="B287" s="1"/>
      <c r="C287" s="1"/>
      <c r="D287" s="1"/>
      <c r="E287" s="1"/>
      <c r="F287" s="1"/>
      <c r="G287" s="1"/>
      <c r="H287" s="1"/>
      <c r="I287" s="1"/>
      <c r="J287" s="1"/>
      <c r="K287" s="1"/>
      <c r="L287" s="1"/>
      <c r="M287" s="1"/>
      <c r="N287" s="1"/>
      <c r="O287" s="1"/>
      <c r="P287" s="1"/>
      <c r="Q287" s="1"/>
      <c r="R287" s="1"/>
      <c r="S287" s="1"/>
      <c r="T287" s="1"/>
      <c r="U287" s="1"/>
    </row>
    <row r="288" spans="1:21" x14ac:dyDescent="0.25">
      <c r="A288" s="1"/>
      <c r="B288" s="1"/>
      <c r="C288" s="1"/>
      <c r="D288" s="1"/>
      <c r="E288" s="1"/>
      <c r="F288" s="1"/>
      <c r="G288" s="1"/>
      <c r="H288" s="1"/>
      <c r="I288" s="1"/>
      <c r="J288" s="1"/>
      <c r="K288" s="1"/>
      <c r="L288" s="1"/>
      <c r="M288" s="1"/>
      <c r="N288" s="1"/>
      <c r="O288" s="1"/>
      <c r="P288" s="1"/>
      <c r="Q288" s="1"/>
      <c r="R288" s="1"/>
      <c r="S288" s="1"/>
      <c r="T288" s="1"/>
      <c r="U288" s="1"/>
    </row>
    <row r="289" spans="1:21" x14ac:dyDescent="0.25">
      <c r="A289" s="1"/>
      <c r="B289" s="1"/>
      <c r="C289" s="1"/>
      <c r="D289" s="1"/>
      <c r="E289" s="1"/>
      <c r="F289" s="1"/>
      <c r="G289" s="1"/>
      <c r="H289" s="1"/>
      <c r="I289" s="1"/>
      <c r="J289" s="1"/>
      <c r="K289" s="1"/>
      <c r="L289" s="1"/>
      <c r="M289" s="1"/>
      <c r="N289" s="1"/>
      <c r="O289" s="1"/>
      <c r="P289" s="1"/>
      <c r="Q289" s="1"/>
      <c r="R289" s="1"/>
      <c r="S289" s="1"/>
      <c r="T289" s="1"/>
      <c r="U289" s="1"/>
    </row>
    <row r="290" spans="1:21" x14ac:dyDescent="0.25">
      <c r="A290" s="1"/>
      <c r="B290" s="1"/>
      <c r="C290" s="1"/>
      <c r="D290" s="1"/>
      <c r="E290" s="1"/>
      <c r="F290" s="1"/>
      <c r="G290" s="1"/>
      <c r="H290" s="1"/>
      <c r="I290" s="1"/>
      <c r="J290" s="1"/>
      <c r="K290" s="1"/>
      <c r="L290" s="1"/>
      <c r="M290" s="1"/>
      <c r="N290" s="1"/>
      <c r="O290" s="1"/>
      <c r="P290" s="1"/>
      <c r="Q290" s="1"/>
      <c r="R290" s="1"/>
      <c r="S290" s="1"/>
      <c r="T290" s="1"/>
      <c r="U290" s="1"/>
    </row>
    <row r="291" spans="1:21" x14ac:dyDescent="0.25">
      <c r="A291" s="1"/>
      <c r="B291" s="1"/>
      <c r="C291" s="1"/>
      <c r="D291" s="1"/>
      <c r="E291" s="1"/>
      <c r="F291" s="1"/>
      <c r="G291" s="1"/>
      <c r="H291" s="1"/>
      <c r="I291" s="1"/>
      <c r="J291" s="1"/>
      <c r="K291" s="1"/>
      <c r="L291" s="1"/>
      <c r="M291" s="1"/>
      <c r="N291" s="1"/>
      <c r="O291" s="1"/>
      <c r="P291" s="1"/>
      <c r="Q291" s="1"/>
      <c r="R291" s="1"/>
      <c r="S291" s="1"/>
      <c r="T291" s="1"/>
      <c r="U291" s="1"/>
    </row>
    <row r="292" spans="1:21" x14ac:dyDescent="0.25">
      <c r="A292" s="1"/>
      <c r="B292" s="1"/>
      <c r="C292" s="1"/>
      <c r="D292" s="1"/>
      <c r="E292" s="1"/>
      <c r="F292" s="1"/>
      <c r="G292" s="1"/>
      <c r="H292" s="1"/>
      <c r="I292" s="1"/>
      <c r="J292" s="1"/>
      <c r="K292" s="1"/>
      <c r="L292" s="1"/>
      <c r="M292" s="1"/>
      <c r="N292" s="1"/>
      <c r="O292" s="1"/>
      <c r="P292" s="1"/>
      <c r="Q292" s="1"/>
      <c r="R292" s="1"/>
      <c r="S292" s="1"/>
      <c r="T292" s="1"/>
      <c r="U292" s="1"/>
    </row>
    <row r="293" spans="1:21" x14ac:dyDescent="0.25">
      <c r="A293" s="1"/>
      <c r="B293" s="1"/>
      <c r="C293" s="1"/>
      <c r="D293" s="1"/>
      <c r="E293" s="1"/>
      <c r="F293" s="1"/>
      <c r="G293" s="1"/>
      <c r="H293" s="1"/>
      <c r="I293" s="1"/>
      <c r="J293" s="1"/>
      <c r="K293" s="1"/>
      <c r="L293" s="1"/>
      <c r="M293" s="1"/>
      <c r="N293" s="1"/>
      <c r="O293" s="1"/>
      <c r="P293" s="1"/>
      <c r="Q293" s="1"/>
      <c r="R293" s="1"/>
      <c r="S293" s="1"/>
      <c r="T293" s="1"/>
      <c r="U293" s="1"/>
    </row>
    <row r="294" spans="1:21" x14ac:dyDescent="0.25">
      <c r="A294" s="1"/>
      <c r="B294" s="1"/>
      <c r="C294" s="1"/>
      <c r="D294" s="1"/>
      <c r="E294" s="1"/>
      <c r="F294" s="1"/>
      <c r="G294" s="1"/>
      <c r="H294" s="1"/>
      <c r="I294" s="1"/>
      <c r="J294" s="1"/>
      <c r="K294" s="1"/>
      <c r="L294" s="1"/>
      <c r="M294" s="1"/>
      <c r="N294" s="1"/>
      <c r="O294" s="1"/>
      <c r="P294" s="1"/>
      <c r="Q294" s="1"/>
      <c r="R294" s="1"/>
      <c r="S294" s="1"/>
      <c r="T294" s="1"/>
      <c r="U294" s="1"/>
    </row>
    <row r="295" spans="1:21" x14ac:dyDescent="0.25">
      <c r="A295" s="1"/>
      <c r="B295" s="1"/>
      <c r="C295" s="1"/>
      <c r="D295" s="1"/>
      <c r="E295" s="1"/>
      <c r="F295" s="1"/>
      <c r="G295" s="1"/>
      <c r="H295" s="1"/>
      <c r="I295" s="1"/>
      <c r="J295" s="1"/>
      <c r="K295" s="1"/>
      <c r="L295" s="1"/>
      <c r="M295" s="1"/>
      <c r="N295" s="1"/>
      <c r="O295" s="1"/>
      <c r="P295" s="1"/>
      <c r="Q295" s="1"/>
      <c r="R295" s="1"/>
      <c r="S295" s="1"/>
      <c r="T295" s="1"/>
      <c r="U295" s="1"/>
    </row>
    <row r="296" spans="1:21" x14ac:dyDescent="0.25">
      <c r="A296" s="1"/>
      <c r="B296" s="1"/>
      <c r="C296" s="1"/>
      <c r="D296" s="1"/>
      <c r="E296" s="1"/>
      <c r="F296" s="1"/>
      <c r="G296" s="1"/>
      <c r="H296" s="1"/>
      <c r="I296" s="1"/>
      <c r="J296" s="1"/>
      <c r="K296" s="1"/>
      <c r="L296" s="1"/>
      <c r="M296" s="1"/>
      <c r="N296" s="1"/>
      <c r="O296" s="1"/>
      <c r="P296" s="1"/>
      <c r="Q296" s="1"/>
      <c r="R296" s="1"/>
      <c r="S296" s="1"/>
      <c r="T296" s="1"/>
      <c r="U296" s="1"/>
    </row>
    <row r="297" spans="1:21" x14ac:dyDescent="0.25">
      <c r="A297" s="1"/>
      <c r="B297" s="1"/>
      <c r="C297" s="1"/>
      <c r="D297" s="1"/>
      <c r="E297" s="1"/>
      <c r="F297" s="1"/>
      <c r="G297" s="1"/>
      <c r="H297" s="1"/>
      <c r="I297" s="1"/>
      <c r="J297" s="1"/>
      <c r="K297" s="1"/>
      <c r="L297" s="1"/>
      <c r="M297" s="1"/>
      <c r="N297" s="1"/>
      <c r="O297" s="1"/>
      <c r="P297" s="1"/>
      <c r="Q297" s="1"/>
      <c r="R297" s="1"/>
      <c r="S297" s="1"/>
      <c r="T297" s="1"/>
      <c r="U297" s="1"/>
    </row>
    <row r="298" spans="1:21" x14ac:dyDescent="0.25">
      <c r="A298" s="1"/>
      <c r="B298" s="1"/>
      <c r="C298" s="1"/>
      <c r="D298" s="1"/>
      <c r="E298" s="1"/>
      <c r="F298" s="1"/>
      <c r="G298" s="1"/>
      <c r="H298" s="1"/>
      <c r="I298" s="1"/>
      <c r="J298" s="1"/>
      <c r="K298" s="1"/>
      <c r="L298" s="1"/>
      <c r="M298" s="1"/>
      <c r="N298" s="1"/>
      <c r="O298" s="1"/>
      <c r="P298" s="1"/>
      <c r="Q298" s="1"/>
      <c r="R298" s="1"/>
      <c r="S298" s="1"/>
      <c r="T298" s="1"/>
      <c r="U298" s="1"/>
    </row>
    <row r="299" spans="1:21" x14ac:dyDescent="0.25">
      <c r="A299" s="1"/>
      <c r="B299" s="1"/>
      <c r="C299" s="1"/>
      <c r="D299" s="1"/>
      <c r="E299" s="1"/>
      <c r="F299" s="1"/>
      <c r="G299" s="1"/>
      <c r="H299" s="1"/>
      <c r="I299" s="1"/>
      <c r="J299" s="1"/>
      <c r="K299" s="1"/>
      <c r="L299" s="1"/>
      <c r="M299" s="1"/>
      <c r="N299" s="1"/>
      <c r="O299" s="1"/>
      <c r="P299" s="1"/>
      <c r="Q299" s="1"/>
      <c r="R299" s="1"/>
      <c r="S299" s="1"/>
      <c r="T299" s="1"/>
      <c r="U299" s="1"/>
    </row>
    <row r="300" spans="1:21" x14ac:dyDescent="0.25">
      <c r="A300" s="1"/>
      <c r="B300" s="1"/>
      <c r="C300" s="1"/>
      <c r="D300" s="1"/>
      <c r="E300" s="1"/>
      <c r="F300" s="1"/>
      <c r="G300" s="1"/>
      <c r="H300" s="1"/>
      <c r="I300" s="1"/>
      <c r="J300" s="1"/>
      <c r="K300" s="1"/>
      <c r="L300" s="1"/>
      <c r="M300" s="1"/>
      <c r="N300" s="1"/>
      <c r="O300" s="1"/>
      <c r="P300" s="1"/>
      <c r="Q300" s="1"/>
      <c r="R300" s="1"/>
      <c r="S300" s="1"/>
      <c r="T300" s="1"/>
      <c r="U300" s="1"/>
    </row>
    <row r="301" spans="1:21" x14ac:dyDescent="0.25">
      <c r="A301" s="1"/>
      <c r="B301" s="1"/>
      <c r="C301" s="1"/>
      <c r="D301" s="1"/>
      <c r="E301" s="1"/>
      <c r="F301" s="1"/>
      <c r="G301" s="1"/>
      <c r="H301" s="1"/>
      <c r="I301" s="1"/>
      <c r="J301" s="1"/>
      <c r="K301" s="1"/>
      <c r="L301" s="1"/>
      <c r="M301" s="1"/>
      <c r="N301" s="1"/>
      <c r="O301" s="1"/>
      <c r="P301" s="1"/>
      <c r="Q301" s="1"/>
      <c r="R301" s="1"/>
      <c r="S301" s="1"/>
      <c r="T301" s="1"/>
      <c r="U301" s="1"/>
    </row>
    <row r="302" spans="1:21" x14ac:dyDescent="0.25">
      <c r="A302" s="1"/>
      <c r="B302" s="1"/>
      <c r="C302" s="1"/>
      <c r="D302" s="1"/>
      <c r="E302" s="1"/>
      <c r="F302" s="1"/>
      <c r="G302" s="1"/>
      <c r="H302" s="1"/>
      <c r="I302" s="1"/>
      <c r="J302" s="1"/>
      <c r="K302" s="1"/>
      <c r="L302" s="1"/>
      <c r="M302" s="1"/>
      <c r="N302" s="1"/>
      <c r="O302" s="1"/>
      <c r="P302" s="1"/>
      <c r="Q302" s="1"/>
      <c r="R302" s="1"/>
      <c r="S302" s="1"/>
      <c r="T302" s="1"/>
      <c r="U302" s="1"/>
    </row>
    <row r="303" spans="1:21" x14ac:dyDescent="0.25">
      <c r="A303" s="1"/>
      <c r="B303" s="1"/>
      <c r="C303" s="1"/>
      <c r="D303" s="1"/>
      <c r="E303" s="1"/>
      <c r="F303" s="1"/>
      <c r="G303" s="1"/>
      <c r="H303" s="1"/>
      <c r="I303" s="1"/>
      <c r="J303" s="1"/>
      <c r="K303" s="1"/>
      <c r="L303" s="1"/>
      <c r="M303" s="1"/>
      <c r="N303" s="1"/>
      <c r="O303" s="1"/>
      <c r="P303" s="1"/>
      <c r="Q303" s="1"/>
      <c r="R303" s="1"/>
      <c r="S303" s="1"/>
      <c r="T303" s="1"/>
      <c r="U303" s="1"/>
    </row>
    <row r="304" spans="1:21" x14ac:dyDescent="0.25">
      <c r="A304" s="1"/>
      <c r="B304" s="1"/>
      <c r="C304" s="1"/>
      <c r="D304" s="1"/>
      <c r="E304" s="1"/>
      <c r="F304" s="1"/>
      <c r="G304" s="1"/>
      <c r="H304" s="1"/>
      <c r="I304" s="1"/>
      <c r="J304" s="1"/>
      <c r="K304" s="1"/>
      <c r="L304" s="1"/>
      <c r="M304" s="1"/>
      <c r="N304" s="1"/>
      <c r="O304" s="1"/>
      <c r="P304" s="1"/>
      <c r="Q304" s="1"/>
      <c r="R304" s="1"/>
      <c r="S304" s="1"/>
      <c r="T304" s="1"/>
      <c r="U304" s="1"/>
    </row>
    <row r="305" spans="1:21" x14ac:dyDescent="0.25">
      <c r="A305" s="1"/>
      <c r="B305" s="1"/>
      <c r="C305" s="1"/>
      <c r="D305" s="1"/>
      <c r="E305" s="1"/>
      <c r="F305" s="1"/>
      <c r="G305" s="1"/>
      <c r="H305" s="1"/>
      <c r="I305" s="1"/>
      <c r="J305" s="1"/>
      <c r="K305" s="1"/>
      <c r="L305" s="1"/>
      <c r="M305" s="1"/>
      <c r="N305" s="1"/>
      <c r="O305" s="1"/>
      <c r="P305" s="1"/>
      <c r="Q305" s="1"/>
      <c r="R305" s="1"/>
      <c r="S305" s="1"/>
      <c r="T305" s="1"/>
      <c r="U305" s="1"/>
    </row>
    <row r="306" spans="1:21" x14ac:dyDescent="0.25">
      <c r="A306" s="1"/>
      <c r="B306" s="1"/>
      <c r="C306" s="1"/>
      <c r="D306" s="1"/>
      <c r="E306" s="1"/>
      <c r="F306" s="1"/>
      <c r="G306" s="1"/>
      <c r="H306" s="1"/>
      <c r="I306" s="1"/>
      <c r="J306" s="1"/>
      <c r="K306" s="1"/>
      <c r="L306" s="1"/>
      <c r="M306" s="1"/>
      <c r="N306" s="1"/>
      <c r="O306" s="1"/>
      <c r="P306" s="1"/>
      <c r="Q306" s="1"/>
      <c r="R306" s="1"/>
      <c r="S306" s="1"/>
      <c r="T306" s="1"/>
      <c r="U306" s="1"/>
    </row>
    <row r="307" spans="1:21" x14ac:dyDescent="0.25">
      <c r="A307" s="1"/>
      <c r="B307" s="1"/>
      <c r="C307" s="1"/>
      <c r="D307" s="1"/>
      <c r="E307" s="1"/>
      <c r="F307" s="1"/>
      <c r="G307" s="1"/>
      <c r="H307" s="1"/>
      <c r="I307" s="1"/>
      <c r="J307" s="1"/>
      <c r="K307" s="1"/>
      <c r="L307" s="1"/>
      <c r="M307" s="1"/>
      <c r="N307" s="1"/>
      <c r="O307" s="1"/>
      <c r="P307" s="1"/>
      <c r="Q307" s="1"/>
      <c r="R307" s="1"/>
      <c r="S307" s="1"/>
      <c r="T307" s="1"/>
      <c r="U307" s="1"/>
    </row>
    <row r="308" spans="1:21" x14ac:dyDescent="0.25">
      <c r="A308" s="1"/>
      <c r="B308" s="1"/>
      <c r="C308" s="1"/>
      <c r="D308" s="1"/>
      <c r="E308" s="1"/>
      <c r="F308" s="1"/>
      <c r="G308" s="1"/>
      <c r="H308" s="1"/>
      <c r="I308" s="1"/>
      <c r="J308" s="1"/>
      <c r="K308" s="1"/>
      <c r="L308" s="1"/>
      <c r="M308" s="1"/>
      <c r="N308" s="1"/>
      <c r="O308" s="1"/>
      <c r="P308" s="1"/>
      <c r="Q308" s="1"/>
      <c r="R308" s="1"/>
      <c r="S308" s="1"/>
      <c r="T308" s="1"/>
      <c r="U308" s="1"/>
    </row>
    <row r="309" spans="1:21" x14ac:dyDescent="0.25">
      <c r="A309" s="1"/>
      <c r="B309" s="1"/>
      <c r="C309" s="1"/>
      <c r="D309" s="1"/>
      <c r="E309" s="1"/>
      <c r="F309" s="1"/>
      <c r="G309" s="1"/>
      <c r="H309" s="1"/>
      <c r="I309" s="1"/>
      <c r="J309" s="1"/>
      <c r="K309" s="1"/>
      <c r="L309" s="1"/>
      <c r="M309" s="1"/>
      <c r="N309" s="1"/>
      <c r="O309" s="1"/>
      <c r="P309" s="1"/>
      <c r="Q309" s="1"/>
      <c r="R309" s="1"/>
      <c r="S309" s="1"/>
      <c r="T309" s="1"/>
      <c r="U309" s="1"/>
    </row>
    <row r="310" spans="1:21" x14ac:dyDescent="0.25">
      <c r="A310" s="1"/>
      <c r="B310" s="1"/>
      <c r="C310" s="1"/>
      <c r="D310" s="1"/>
      <c r="E310" s="1"/>
      <c r="F310" s="1"/>
      <c r="G310" s="1"/>
      <c r="H310" s="1"/>
      <c r="I310" s="1"/>
      <c r="J310" s="1"/>
      <c r="K310" s="1"/>
      <c r="L310" s="1"/>
      <c r="M310" s="1"/>
      <c r="N310" s="1"/>
      <c r="O310" s="1"/>
      <c r="P310" s="1"/>
      <c r="Q310" s="1"/>
      <c r="R310" s="1"/>
      <c r="S310" s="1"/>
      <c r="T310" s="1"/>
      <c r="U310" s="1"/>
    </row>
    <row r="311" spans="1:21" x14ac:dyDescent="0.25">
      <c r="A311" s="1"/>
      <c r="B311" s="1"/>
      <c r="C311" s="1"/>
      <c r="D311" s="1"/>
      <c r="E311" s="1"/>
      <c r="F311" s="1"/>
      <c r="G311" s="1"/>
      <c r="H311" s="1"/>
      <c r="I311" s="1"/>
      <c r="J311" s="1"/>
      <c r="K311" s="1"/>
      <c r="L311" s="1"/>
      <c r="M311" s="1"/>
      <c r="N311" s="1"/>
      <c r="O311" s="1"/>
      <c r="P311" s="1"/>
      <c r="Q311" s="1"/>
      <c r="R311" s="1"/>
      <c r="S311" s="1"/>
      <c r="T311" s="1"/>
      <c r="U311" s="1"/>
    </row>
    <row r="312" spans="1:21" x14ac:dyDescent="0.25">
      <c r="A312" s="1"/>
      <c r="B312" s="1"/>
      <c r="C312" s="1"/>
      <c r="D312" s="1"/>
      <c r="E312" s="1"/>
      <c r="F312" s="1"/>
      <c r="G312" s="1"/>
      <c r="H312" s="1"/>
      <c r="I312" s="1"/>
      <c r="J312" s="1"/>
      <c r="K312" s="1"/>
      <c r="L312" s="1"/>
      <c r="M312" s="1"/>
      <c r="N312" s="1"/>
      <c r="O312" s="1"/>
      <c r="P312" s="1"/>
      <c r="Q312" s="1"/>
      <c r="R312" s="1"/>
      <c r="S312" s="1"/>
      <c r="T312" s="1"/>
      <c r="U312" s="1"/>
    </row>
    <row r="313" spans="1:21" x14ac:dyDescent="0.25">
      <c r="A313" s="1"/>
      <c r="B313" s="1"/>
      <c r="C313" s="1"/>
      <c r="D313" s="1"/>
      <c r="E313" s="1"/>
      <c r="F313" s="1"/>
      <c r="G313" s="1"/>
      <c r="H313" s="1"/>
      <c r="I313" s="1"/>
      <c r="J313" s="1"/>
      <c r="K313" s="1"/>
      <c r="L313" s="1"/>
      <c r="M313" s="1"/>
      <c r="N313" s="1"/>
      <c r="O313" s="1"/>
      <c r="P313" s="1"/>
      <c r="Q313" s="1"/>
      <c r="R313" s="1"/>
      <c r="S313" s="1"/>
      <c r="T313" s="1"/>
      <c r="U313" s="1"/>
    </row>
    <row r="314" spans="1:21" x14ac:dyDescent="0.25">
      <c r="A314" s="1"/>
      <c r="B314" s="1"/>
      <c r="C314" s="1"/>
      <c r="D314" s="1"/>
      <c r="E314" s="1"/>
      <c r="F314" s="1"/>
      <c r="G314" s="1"/>
      <c r="H314" s="1"/>
      <c r="I314" s="1"/>
      <c r="J314" s="1"/>
      <c r="K314" s="1"/>
      <c r="L314" s="1"/>
      <c r="M314" s="1"/>
      <c r="N314" s="1"/>
      <c r="O314" s="1"/>
      <c r="P314" s="1"/>
      <c r="Q314" s="1"/>
      <c r="R314" s="1"/>
      <c r="S314" s="1"/>
      <c r="T314" s="1"/>
      <c r="U314" s="1"/>
    </row>
  </sheetData>
  <sheetProtection password="CC71" sheet="1" objects="1" scenarios="1"/>
  <mergeCells count="19">
    <mergeCell ref="H10:N10"/>
    <mergeCell ref="C12:C15"/>
    <mergeCell ref="D12:D15"/>
    <mergeCell ref="E12:E15"/>
    <mergeCell ref="F12:F15"/>
    <mergeCell ref="G12:O12"/>
    <mergeCell ref="F271:G271"/>
    <mergeCell ref="P12:P15"/>
    <mergeCell ref="Q12:Q15"/>
    <mergeCell ref="G13:O13"/>
    <mergeCell ref="G14:G15"/>
    <mergeCell ref="H14:H15"/>
    <mergeCell ref="I14:K14"/>
    <mergeCell ref="L14:O14"/>
    <mergeCell ref="C259:Q261"/>
    <mergeCell ref="C262:O262"/>
    <mergeCell ref="C263:O263"/>
    <mergeCell ref="C264:O264"/>
    <mergeCell ref="I266:O26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4"/>
  <sheetViews>
    <sheetView showGridLines="0" topLeftCell="A61" zoomScale="85" zoomScaleNormal="85" workbookViewId="0">
      <selection activeCell="F73" sqref="F73"/>
    </sheetView>
  </sheetViews>
  <sheetFormatPr defaultRowHeight="15" x14ac:dyDescent="0.25"/>
  <cols>
    <col min="2" max="2" width="6.140625" customWidth="1"/>
    <col min="3" max="3" width="7.140625" customWidth="1"/>
    <col min="4" max="4" width="13.140625" bestFit="1" customWidth="1"/>
    <col min="5" max="5" width="10.7109375" customWidth="1"/>
    <col min="6" max="8" width="16.140625" customWidth="1"/>
    <col min="9" max="9" width="13" customWidth="1"/>
    <col min="10" max="11" width="13.140625" customWidth="1"/>
    <col min="12" max="12" width="10" customWidth="1"/>
    <col min="13" max="13" width="14.140625" customWidth="1"/>
    <col min="14" max="15" width="14.28515625" customWidth="1"/>
    <col min="16" max="16" width="12.5703125" customWidth="1"/>
    <col min="17" max="17" width="12.85546875" customWidth="1"/>
  </cols>
  <sheetData>
    <row r="1" spans="1:21" x14ac:dyDescent="0.25">
      <c r="A1" s="1"/>
      <c r="B1" s="1"/>
      <c r="C1" s="1"/>
      <c r="D1" s="1"/>
      <c r="E1" s="1"/>
      <c r="F1" s="1"/>
      <c r="G1" s="1"/>
      <c r="H1" s="1"/>
      <c r="I1" s="1"/>
      <c r="J1" s="1"/>
      <c r="K1" s="1"/>
      <c r="L1" s="1"/>
      <c r="M1" s="1"/>
      <c r="N1" s="1"/>
      <c r="O1" s="1"/>
      <c r="P1" s="1"/>
      <c r="Q1" s="1"/>
      <c r="R1" s="1"/>
      <c r="S1" s="1"/>
      <c r="T1" s="1"/>
      <c r="U1" s="1"/>
    </row>
    <row r="2" spans="1:21" x14ac:dyDescent="0.25">
      <c r="A2" s="1"/>
      <c r="B2" s="1"/>
      <c r="C2" s="1"/>
      <c r="D2" s="1"/>
      <c r="E2" s="1"/>
      <c r="F2" s="1"/>
      <c r="G2" s="1"/>
      <c r="H2" s="1"/>
      <c r="I2" s="1"/>
      <c r="J2" s="1"/>
      <c r="K2" s="1"/>
      <c r="L2" s="1"/>
      <c r="M2" s="1"/>
      <c r="N2" s="1"/>
      <c r="O2" s="1"/>
      <c r="P2" s="1"/>
      <c r="Q2" s="1"/>
      <c r="R2" s="1"/>
      <c r="S2" s="1"/>
      <c r="T2" s="1"/>
      <c r="U2" s="1"/>
    </row>
    <row r="3" spans="1:21" x14ac:dyDescent="0.25">
      <c r="A3" s="1"/>
      <c r="B3" s="1"/>
      <c r="C3" s="1"/>
      <c r="D3" s="1"/>
      <c r="E3" s="1"/>
      <c r="F3" s="1"/>
      <c r="G3" s="1"/>
      <c r="H3" s="1"/>
      <c r="I3" s="1"/>
      <c r="J3" s="1"/>
      <c r="K3" s="1"/>
      <c r="L3" s="1"/>
      <c r="M3" s="1"/>
      <c r="N3" s="2"/>
      <c r="O3" s="1"/>
      <c r="P3" s="1"/>
      <c r="Q3" s="1"/>
      <c r="R3" s="1"/>
      <c r="S3" s="1"/>
      <c r="T3" s="1"/>
      <c r="U3" s="1"/>
    </row>
    <row r="4" spans="1:21" x14ac:dyDescent="0.25">
      <c r="A4" s="1"/>
      <c r="B4" s="1"/>
      <c r="C4" s="1"/>
      <c r="D4" s="1"/>
      <c r="E4" s="1"/>
      <c r="F4" s="1"/>
      <c r="G4" s="1"/>
      <c r="H4" s="1"/>
      <c r="I4" s="1"/>
      <c r="J4" s="1"/>
      <c r="K4" s="1"/>
      <c r="L4" s="1"/>
      <c r="M4" s="1"/>
      <c r="N4" s="2"/>
      <c r="O4" s="1"/>
      <c r="P4" s="1"/>
      <c r="Q4" s="1"/>
      <c r="R4" s="1"/>
      <c r="S4" s="1"/>
      <c r="T4" s="1"/>
      <c r="U4" s="1"/>
    </row>
    <row r="5" spans="1:21" x14ac:dyDescent="0.25">
      <c r="A5" s="1"/>
      <c r="B5" s="1"/>
      <c r="C5" s="1"/>
      <c r="D5" s="1"/>
      <c r="E5" s="1"/>
      <c r="F5" s="1"/>
      <c r="G5" s="1"/>
      <c r="H5" s="1"/>
      <c r="I5" s="1"/>
      <c r="J5" s="1"/>
      <c r="K5" s="1"/>
      <c r="L5" s="1"/>
      <c r="M5" s="1"/>
      <c r="N5" s="2"/>
      <c r="O5" s="1"/>
      <c r="P5" s="1"/>
      <c r="Q5" s="1"/>
      <c r="R5" s="1"/>
      <c r="S5" s="1"/>
      <c r="T5" s="1"/>
      <c r="U5" s="1"/>
    </row>
    <row r="6" spans="1:21" x14ac:dyDescent="0.25">
      <c r="A6" s="1"/>
      <c r="B6" s="1"/>
      <c r="C6" s="1"/>
      <c r="D6" s="1"/>
      <c r="E6" s="1"/>
      <c r="F6" s="1"/>
      <c r="G6" s="1"/>
      <c r="H6" s="1"/>
      <c r="I6" s="1"/>
      <c r="J6" s="1"/>
      <c r="K6" s="1"/>
      <c r="L6" s="1"/>
      <c r="M6" s="1"/>
      <c r="N6" s="1"/>
      <c r="O6" s="1"/>
      <c r="P6" s="1"/>
      <c r="Q6" s="1"/>
      <c r="R6" s="1"/>
      <c r="S6" s="1"/>
      <c r="T6" s="1"/>
      <c r="U6" s="1"/>
    </row>
    <row r="7" spans="1:21" x14ac:dyDescent="0.25">
      <c r="A7" s="1"/>
      <c r="B7" s="1"/>
      <c r="C7" s="1"/>
      <c r="D7" s="1"/>
      <c r="E7" s="1"/>
      <c r="F7" s="1"/>
      <c r="G7" s="1"/>
      <c r="H7" s="1"/>
      <c r="I7" s="1"/>
      <c r="J7" s="1"/>
      <c r="K7" s="1"/>
      <c r="L7" s="1"/>
      <c r="M7" s="1"/>
      <c r="N7" s="1"/>
      <c r="O7" s="3"/>
      <c r="P7" s="1"/>
      <c r="Q7" s="1"/>
      <c r="R7" s="1"/>
      <c r="S7" s="1"/>
      <c r="T7" s="1"/>
      <c r="U7" s="1"/>
    </row>
    <row r="8" spans="1:21" x14ac:dyDescent="0.25">
      <c r="A8" s="1"/>
      <c r="B8" s="1"/>
      <c r="C8" s="1"/>
      <c r="D8" s="1"/>
      <c r="E8" s="1"/>
      <c r="F8" s="1"/>
      <c r="G8" s="1"/>
      <c r="H8" s="1"/>
      <c r="I8" s="1"/>
      <c r="J8" s="1"/>
      <c r="K8" s="1"/>
      <c r="L8" s="1"/>
      <c r="M8" s="1"/>
      <c r="N8" s="1"/>
      <c r="O8" s="1"/>
      <c r="P8" s="1"/>
      <c r="Q8" s="1"/>
      <c r="R8" s="1"/>
      <c r="S8" s="1"/>
      <c r="T8" s="1"/>
      <c r="U8" s="1"/>
    </row>
    <row r="9" spans="1:21" x14ac:dyDescent="0.25">
      <c r="A9" s="1"/>
      <c r="B9" s="1"/>
      <c r="C9" s="1"/>
      <c r="D9" s="1"/>
      <c r="E9" s="1"/>
      <c r="F9" s="1"/>
      <c r="G9" s="1"/>
      <c r="H9" s="1"/>
      <c r="I9" s="1"/>
      <c r="J9" s="1"/>
      <c r="K9" s="1"/>
      <c r="L9" s="1"/>
      <c r="M9" s="1"/>
      <c r="N9" s="1"/>
      <c r="O9" s="1"/>
      <c r="P9" s="1"/>
      <c r="Q9" s="1"/>
      <c r="R9" s="1"/>
      <c r="S9" s="1"/>
      <c r="T9" s="1"/>
      <c r="U9" s="1"/>
    </row>
    <row r="10" spans="1:21" ht="45.75" customHeight="1" x14ac:dyDescent="0.25">
      <c r="A10" s="1"/>
      <c r="B10" s="1"/>
      <c r="C10" s="4"/>
      <c r="D10" s="4"/>
      <c r="E10" s="4"/>
      <c r="F10" s="4"/>
      <c r="G10" s="4"/>
      <c r="H10" s="112" t="s">
        <v>0</v>
      </c>
      <c r="I10" s="112"/>
      <c r="J10" s="112"/>
      <c r="K10" s="112"/>
      <c r="L10" s="112"/>
      <c r="M10" s="112"/>
      <c r="N10" s="112"/>
      <c r="O10" s="5"/>
      <c r="P10" s="4"/>
      <c r="Q10" s="4"/>
      <c r="R10" s="1"/>
      <c r="S10" s="1"/>
      <c r="T10" s="1"/>
      <c r="U10" s="1"/>
    </row>
    <row r="11" spans="1:21" x14ac:dyDescent="0.25">
      <c r="A11" s="1"/>
      <c r="B11" s="1"/>
      <c r="C11" s="4"/>
      <c r="D11" s="4"/>
      <c r="E11" s="4"/>
      <c r="F11" s="4"/>
      <c r="G11" s="4"/>
      <c r="H11" s="4"/>
      <c r="I11" s="4"/>
      <c r="J11" s="4"/>
      <c r="K11" s="4"/>
      <c r="L11" s="4"/>
      <c r="M11" s="4"/>
      <c r="N11" s="4"/>
      <c r="O11" s="4"/>
      <c r="P11" s="4"/>
      <c r="Q11" s="4"/>
      <c r="R11" s="1"/>
      <c r="S11" s="1"/>
      <c r="T11" s="1"/>
      <c r="U11" s="1"/>
    </row>
    <row r="12" spans="1:21" ht="75" customHeight="1" x14ac:dyDescent="0.25">
      <c r="A12" s="1"/>
      <c r="B12" s="1"/>
      <c r="C12" s="101" t="s">
        <v>1</v>
      </c>
      <c r="D12" s="101" t="s">
        <v>2</v>
      </c>
      <c r="E12" s="101" t="s">
        <v>3</v>
      </c>
      <c r="F12" s="101" t="s">
        <v>4</v>
      </c>
      <c r="G12" s="102" t="s">
        <v>5</v>
      </c>
      <c r="H12" s="102"/>
      <c r="I12" s="102"/>
      <c r="J12" s="102"/>
      <c r="K12" s="102"/>
      <c r="L12" s="102"/>
      <c r="M12" s="102"/>
      <c r="N12" s="102"/>
      <c r="O12" s="102"/>
      <c r="P12" s="101" t="s">
        <v>6</v>
      </c>
      <c r="Q12" s="101" t="s">
        <v>7</v>
      </c>
      <c r="R12" s="1"/>
      <c r="S12" s="1"/>
      <c r="T12" s="1"/>
      <c r="U12" s="1"/>
    </row>
    <row r="13" spans="1:21" x14ac:dyDescent="0.25">
      <c r="A13" s="1"/>
      <c r="B13" s="1"/>
      <c r="C13" s="101"/>
      <c r="D13" s="101"/>
      <c r="E13" s="101"/>
      <c r="F13" s="101"/>
      <c r="G13" s="102" t="s">
        <v>8</v>
      </c>
      <c r="H13" s="102"/>
      <c r="I13" s="102"/>
      <c r="J13" s="102"/>
      <c r="K13" s="102"/>
      <c r="L13" s="102"/>
      <c r="M13" s="102"/>
      <c r="N13" s="102"/>
      <c r="O13" s="102"/>
      <c r="P13" s="101"/>
      <c r="Q13" s="101"/>
      <c r="R13" s="1"/>
      <c r="S13" s="1"/>
      <c r="T13" s="1"/>
      <c r="U13" s="1"/>
    </row>
    <row r="14" spans="1:21" x14ac:dyDescent="0.25">
      <c r="A14" s="1"/>
      <c r="B14" s="1"/>
      <c r="C14" s="101"/>
      <c r="D14" s="101"/>
      <c r="E14" s="101"/>
      <c r="F14" s="101"/>
      <c r="G14" s="101" t="s">
        <v>9</v>
      </c>
      <c r="H14" s="101" t="s">
        <v>10</v>
      </c>
      <c r="I14" s="103" t="s">
        <v>11</v>
      </c>
      <c r="J14" s="104"/>
      <c r="K14" s="105"/>
      <c r="L14" s="102" t="s">
        <v>12</v>
      </c>
      <c r="M14" s="102"/>
      <c r="N14" s="102"/>
      <c r="O14" s="102"/>
      <c r="P14" s="101"/>
      <c r="Q14" s="101"/>
      <c r="R14" s="1"/>
      <c r="S14" s="1"/>
      <c r="T14" s="1"/>
      <c r="U14" s="1"/>
    </row>
    <row r="15" spans="1:21" ht="135.75" customHeight="1" x14ac:dyDescent="0.25">
      <c r="A15" s="1"/>
      <c r="B15" s="1"/>
      <c r="C15" s="101"/>
      <c r="D15" s="101"/>
      <c r="E15" s="101"/>
      <c r="F15" s="101"/>
      <c r="G15" s="101"/>
      <c r="H15" s="101"/>
      <c r="I15" s="6" t="s">
        <v>13</v>
      </c>
      <c r="J15" s="6" t="s">
        <v>14</v>
      </c>
      <c r="K15" s="6" t="s">
        <v>15</v>
      </c>
      <c r="L15" s="6" t="s">
        <v>16</v>
      </c>
      <c r="M15" s="6" t="s">
        <v>17</v>
      </c>
      <c r="N15" s="6" t="s">
        <v>18</v>
      </c>
      <c r="O15" s="6" t="s">
        <v>19</v>
      </c>
      <c r="P15" s="101"/>
      <c r="Q15" s="101"/>
      <c r="R15" s="1"/>
      <c r="S15" s="1"/>
      <c r="T15" s="1"/>
      <c r="U15" s="1"/>
    </row>
    <row r="16" spans="1:21" x14ac:dyDescent="0.25">
      <c r="A16" s="1"/>
      <c r="B16" s="1"/>
      <c r="C16" s="7">
        <v>1</v>
      </c>
      <c r="D16" s="8">
        <f>IFERROR('Calc_85%'!K10,0)</f>
        <v>44378</v>
      </c>
      <c r="E16" s="9">
        <f>EOMONTH(D16,0)-D16+1</f>
        <v>31</v>
      </c>
      <c r="F16" s="10">
        <f>SUM(G16:O16)</f>
        <v>-1241602.5</v>
      </c>
      <c r="G16" s="10">
        <f>'Calc_85%'!C10</f>
        <v>-1275000</v>
      </c>
      <c r="H16" s="10">
        <f>'Calc_85%'!D10</f>
        <v>0</v>
      </c>
      <c r="I16" s="7">
        <v>0</v>
      </c>
      <c r="J16" s="7">
        <v>0</v>
      </c>
      <c r="K16" s="7">
        <f>Калькулятор!E27</f>
        <v>12622.499999999998</v>
      </c>
      <c r="L16" s="7">
        <f>Калькулятор!E19</f>
        <v>8500</v>
      </c>
      <c r="M16" s="7">
        <f>Калькулятор!E20</f>
        <v>3500</v>
      </c>
      <c r="N16" s="10">
        <f>'Calc_85%'!G10+'Calc_85%'!H10</f>
        <v>7275</v>
      </c>
      <c r="O16" s="7">
        <f>Калькулятор!F26+Калькулятор!F25</f>
        <v>1500</v>
      </c>
      <c r="P16" s="7">
        <v>0</v>
      </c>
      <c r="Q16" s="7">
        <v>0</v>
      </c>
      <c r="R16" s="1"/>
      <c r="S16" s="1"/>
      <c r="T16" s="1"/>
      <c r="U16" s="1"/>
    </row>
    <row r="17" spans="1:21" x14ac:dyDescent="0.25">
      <c r="A17" s="1"/>
      <c r="B17" s="1"/>
      <c r="C17" s="7">
        <v>2</v>
      </c>
      <c r="D17" s="8">
        <f>IFERROR('Calc_85%'!K11,0)</f>
        <v>44409</v>
      </c>
      <c r="E17" s="9">
        <f t="shared" ref="E17:E80" si="0">EOMONTH(D17,0)-D17+1</f>
        <v>31</v>
      </c>
      <c r="F17" s="10">
        <f t="shared" ref="F17:F80" si="1">SUM(G17:O17)</f>
        <v>37176.875</v>
      </c>
      <c r="G17" s="10">
        <f>'Calc_85%'!C11</f>
        <v>21250</v>
      </c>
      <c r="H17" s="10">
        <f>'Calc_85%'!D11</f>
        <v>15926.875</v>
      </c>
      <c r="I17" s="7">
        <v>0</v>
      </c>
      <c r="J17" s="7">
        <v>0</v>
      </c>
      <c r="K17" s="7">
        <v>0</v>
      </c>
      <c r="L17" s="7">
        <v>0</v>
      </c>
      <c r="M17" s="7">
        <v>0</v>
      </c>
      <c r="N17" s="10">
        <f>'Calc_85%'!G11+'Calc_85%'!H11</f>
        <v>0</v>
      </c>
      <c r="O17" s="7">
        <v>0</v>
      </c>
      <c r="P17" s="7">
        <v>0</v>
      </c>
      <c r="Q17" s="7">
        <v>0</v>
      </c>
      <c r="R17" s="1"/>
      <c r="S17" s="1"/>
      <c r="T17" s="1"/>
      <c r="U17" s="1"/>
    </row>
    <row r="18" spans="1:21" x14ac:dyDescent="0.25">
      <c r="A18" s="1"/>
      <c r="B18" s="1"/>
      <c r="C18" s="7">
        <v>3</v>
      </c>
      <c r="D18" s="8">
        <f>IFERROR('Calc_85%'!K12,0)</f>
        <v>44440</v>
      </c>
      <c r="E18" s="9">
        <f t="shared" si="0"/>
        <v>30</v>
      </c>
      <c r="F18" s="10">
        <f t="shared" si="1"/>
        <v>36911.427083333336</v>
      </c>
      <c r="G18" s="10">
        <f>'Calc_85%'!C12</f>
        <v>21250</v>
      </c>
      <c r="H18" s="10">
        <f>'Calc_85%'!D12</f>
        <v>15661.427083333334</v>
      </c>
      <c r="I18" s="7">
        <v>0</v>
      </c>
      <c r="J18" s="7">
        <v>0</v>
      </c>
      <c r="K18" s="7">
        <v>0</v>
      </c>
      <c r="L18" s="7">
        <v>0</v>
      </c>
      <c r="M18" s="7">
        <v>0</v>
      </c>
      <c r="N18" s="10">
        <f>'Calc_85%'!G12+'Calc_85%'!H12</f>
        <v>0</v>
      </c>
      <c r="O18" s="7">
        <v>0</v>
      </c>
      <c r="P18" s="7">
        <v>0</v>
      </c>
      <c r="Q18" s="7">
        <v>0</v>
      </c>
      <c r="R18" s="1"/>
      <c r="S18" s="1"/>
      <c r="T18" s="1"/>
      <c r="U18" s="1"/>
    </row>
    <row r="19" spans="1:21" x14ac:dyDescent="0.25">
      <c r="A19" s="1"/>
      <c r="B19" s="1"/>
      <c r="C19" s="7">
        <v>4</v>
      </c>
      <c r="D19" s="8">
        <f>IFERROR('Calc_85%'!K13,0)</f>
        <v>44470</v>
      </c>
      <c r="E19" s="9">
        <f t="shared" si="0"/>
        <v>31</v>
      </c>
      <c r="F19" s="10">
        <f t="shared" si="1"/>
        <v>36645.979166666664</v>
      </c>
      <c r="G19" s="10">
        <f>'Calc_85%'!C13</f>
        <v>21250</v>
      </c>
      <c r="H19" s="10">
        <f>'Calc_85%'!D13</f>
        <v>15395.979166666666</v>
      </c>
      <c r="I19" s="7">
        <v>0</v>
      </c>
      <c r="J19" s="7">
        <v>0</v>
      </c>
      <c r="K19" s="7">
        <v>0</v>
      </c>
      <c r="L19" s="7">
        <v>0</v>
      </c>
      <c r="M19" s="7">
        <v>0</v>
      </c>
      <c r="N19" s="10">
        <f>'Calc_85%'!G13+'Calc_85%'!H13</f>
        <v>0</v>
      </c>
      <c r="O19" s="7">
        <v>0</v>
      </c>
      <c r="P19" s="7">
        <v>0</v>
      </c>
      <c r="Q19" s="7">
        <v>0</v>
      </c>
      <c r="R19" s="1"/>
      <c r="S19" s="1"/>
      <c r="T19" s="1"/>
      <c r="U19" s="1"/>
    </row>
    <row r="20" spans="1:21" x14ac:dyDescent="0.25">
      <c r="A20" s="1"/>
      <c r="B20" s="1"/>
      <c r="C20" s="7">
        <v>5</v>
      </c>
      <c r="D20" s="8">
        <f>IFERROR('Calc_85%'!K14,0)</f>
        <v>44501</v>
      </c>
      <c r="E20" s="9">
        <f t="shared" si="0"/>
        <v>30</v>
      </c>
      <c r="F20" s="10">
        <f t="shared" si="1"/>
        <v>36380.53125</v>
      </c>
      <c r="G20" s="10">
        <f>'Calc_85%'!C14</f>
        <v>21250</v>
      </c>
      <c r="H20" s="10">
        <f>'Calc_85%'!D14</f>
        <v>15130.53125</v>
      </c>
      <c r="I20" s="7">
        <v>0</v>
      </c>
      <c r="J20" s="7">
        <v>0</v>
      </c>
      <c r="K20" s="7">
        <v>0</v>
      </c>
      <c r="L20" s="7">
        <v>0</v>
      </c>
      <c r="M20" s="7">
        <v>0</v>
      </c>
      <c r="N20" s="10">
        <f>'Calc_85%'!G14+'Calc_85%'!H14</f>
        <v>0</v>
      </c>
      <c r="O20" s="7">
        <v>0</v>
      </c>
      <c r="P20" s="7">
        <v>0</v>
      </c>
      <c r="Q20" s="7">
        <v>0</v>
      </c>
      <c r="R20" s="1"/>
      <c r="S20" s="1"/>
      <c r="T20" s="1"/>
      <c r="U20" s="1"/>
    </row>
    <row r="21" spans="1:21" x14ac:dyDescent="0.25">
      <c r="A21" s="1"/>
      <c r="B21" s="1"/>
      <c r="C21" s="7">
        <v>6</v>
      </c>
      <c r="D21" s="8">
        <f>IFERROR('Calc_85%'!K15,0)</f>
        <v>44531</v>
      </c>
      <c r="E21" s="9">
        <f t="shared" si="0"/>
        <v>31</v>
      </c>
      <c r="F21" s="10">
        <f t="shared" si="1"/>
        <v>36115.083333333336</v>
      </c>
      <c r="G21" s="10">
        <f>'Calc_85%'!C15</f>
        <v>21250</v>
      </c>
      <c r="H21" s="10">
        <f>'Calc_85%'!D15</f>
        <v>14865.083333333334</v>
      </c>
      <c r="I21" s="7">
        <v>0</v>
      </c>
      <c r="J21" s="7">
        <v>0</v>
      </c>
      <c r="K21" s="7">
        <v>0</v>
      </c>
      <c r="L21" s="7">
        <v>0</v>
      </c>
      <c r="M21" s="7">
        <v>0</v>
      </c>
      <c r="N21" s="10">
        <f>'Calc_85%'!G15+'Calc_85%'!H15</f>
        <v>0</v>
      </c>
      <c r="O21" s="7">
        <v>0</v>
      </c>
      <c r="P21" s="7">
        <v>0</v>
      </c>
      <c r="Q21" s="7">
        <v>0</v>
      </c>
      <c r="R21" s="1"/>
      <c r="S21" s="1"/>
      <c r="T21" s="1"/>
      <c r="U21" s="1"/>
    </row>
    <row r="22" spans="1:21" x14ac:dyDescent="0.25">
      <c r="A22" s="1"/>
      <c r="B22" s="1"/>
      <c r="C22" s="7">
        <v>7</v>
      </c>
      <c r="D22" s="8">
        <f>IFERROR('Calc_85%'!K16,0)</f>
        <v>44562</v>
      </c>
      <c r="E22" s="9">
        <f t="shared" si="0"/>
        <v>31</v>
      </c>
      <c r="F22" s="10">
        <f t="shared" si="1"/>
        <v>35849.635416666664</v>
      </c>
      <c r="G22" s="10">
        <f>'Calc_85%'!C16</f>
        <v>21250</v>
      </c>
      <c r="H22" s="10">
        <f>'Calc_85%'!D16</f>
        <v>14599.635416666666</v>
      </c>
      <c r="I22" s="7">
        <v>0</v>
      </c>
      <c r="J22" s="7">
        <v>0</v>
      </c>
      <c r="K22" s="7">
        <v>0</v>
      </c>
      <c r="L22" s="7">
        <v>0</v>
      </c>
      <c r="M22" s="7">
        <v>0</v>
      </c>
      <c r="N22" s="10">
        <f>'Calc_85%'!G16+'Calc_85%'!H16</f>
        <v>0</v>
      </c>
      <c r="O22" s="7">
        <v>0</v>
      </c>
      <c r="P22" s="7">
        <v>0</v>
      </c>
      <c r="Q22" s="7">
        <v>0</v>
      </c>
      <c r="R22" s="1"/>
      <c r="S22" s="1"/>
      <c r="T22" s="1"/>
      <c r="U22" s="1"/>
    </row>
    <row r="23" spans="1:21" x14ac:dyDescent="0.25">
      <c r="A23" s="1"/>
      <c r="B23" s="1"/>
      <c r="C23" s="7">
        <v>8</v>
      </c>
      <c r="D23" s="8">
        <f>IFERROR('Calc_85%'!K17,0)</f>
        <v>44593</v>
      </c>
      <c r="E23" s="9">
        <f t="shared" si="0"/>
        <v>28</v>
      </c>
      <c r="F23" s="10">
        <f t="shared" si="1"/>
        <v>35584.1875</v>
      </c>
      <c r="G23" s="10">
        <f>'Calc_85%'!C17</f>
        <v>21250</v>
      </c>
      <c r="H23" s="10">
        <f>'Calc_85%'!D17</f>
        <v>14334.1875</v>
      </c>
      <c r="I23" s="7">
        <v>0</v>
      </c>
      <c r="J23" s="7">
        <v>0</v>
      </c>
      <c r="K23" s="7">
        <v>0</v>
      </c>
      <c r="L23" s="7">
        <v>0</v>
      </c>
      <c r="M23" s="7">
        <v>0</v>
      </c>
      <c r="N23" s="10">
        <f>'Calc_85%'!G17+'Calc_85%'!H17</f>
        <v>0</v>
      </c>
      <c r="O23" s="7">
        <v>0</v>
      </c>
      <c r="P23" s="7">
        <v>0</v>
      </c>
      <c r="Q23" s="7">
        <v>0</v>
      </c>
      <c r="R23" s="1"/>
      <c r="S23" s="1"/>
      <c r="T23" s="1"/>
      <c r="U23" s="1"/>
    </row>
    <row r="24" spans="1:21" x14ac:dyDescent="0.25">
      <c r="A24" s="1"/>
      <c r="B24" s="1"/>
      <c r="C24" s="7">
        <v>9</v>
      </c>
      <c r="D24" s="8">
        <f>IFERROR('Calc_85%'!K18,0)</f>
        <v>44621</v>
      </c>
      <c r="E24" s="9">
        <f t="shared" si="0"/>
        <v>31</v>
      </c>
      <c r="F24" s="10">
        <f t="shared" si="1"/>
        <v>35318.739583333336</v>
      </c>
      <c r="G24" s="10">
        <f>'Calc_85%'!C18</f>
        <v>21250</v>
      </c>
      <c r="H24" s="10">
        <f>'Calc_85%'!D18</f>
        <v>14068.739583333334</v>
      </c>
      <c r="I24" s="7">
        <v>0</v>
      </c>
      <c r="J24" s="7">
        <v>0</v>
      </c>
      <c r="K24" s="7">
        <v>0</v>
      </c>
      <c r="L24" s="7">
        <v>0</v>
      </c>
      <c r="M24" s="7">
        <v>0</v>
      </c>
      <c r="N24" s="10">
        <f>'Calc_85%'!G18+'Calc_85%'!H18</f>
        <v>0</v>
      </c>
      <c r="O24" s="7">
        <v>0</v>
      </c>
      <c r="P24" s="7">
        <v>0</v>
      </c>
      <c r="Q24" s="7">
        <v>0</v>
      </c>
      <c r="R24" s="1"/>
      <c r="S24" s="1"/>
      <c r="T24" s="1"/>
      <c r="U24" s="1"/>
    </row>
    <row r="25" spans="1:21" x14ac:dyDescent="0.25">
      <c r="A25" s="1"/>
      <c r="B25" s="1"/>
      <c r="C25" s="7">
        <v>10</v>
      </c>
      <c r="D25" s="8">
        <f>IFERROR('Calc_85%'!K19,0)</f>
        <v>44652</v>
      </c>
      <c r="E25" s="9">
        <f t="shared" si="0"/>
        <v>30</v>
      </c>
      <c r="F25" s="10">
        <f t="shared" si="1"/>
        <v>35053.291666666664</v>
      </c>
      <c r="G25" s="10">
        <f>'Calc_85%'!C19</f>
        <v>21250</v>
      </c>
      <c r="H25" s="10">
        <f>'Calc_85%'!D19</f>
        <v>13803.291666666666</v>
      </c>
      <c r="I25" s="7">
        <v>0</v>
      </c>
      <c r="J25" s="7">
        <v>0</v>
      </c>
      <c r="K25" s="7">
        <v>0</v>
      </c>
      <c r="L25" s="7">
        <v>0</v>
      </c>
      <c r="M25" s="7">
        <v>0</v>
      </c>
      <c r="N25" s="10">
        <f>'Calc_85%'!G19+'Calc_85%'!H19</f>
        <v>0</v>
      </c>
      <c r="O25" s="7">
        <v>0</v>
      </c>
      <c r="P25" s="7">
        <v>0</v>
      </c>
      <c r="Q25" s="7">
        <v>0</v>
      </c>
      <c r="R25" s="1"/>
      <c r="S25" s="1"/>
      <c r="T25" s="1"/>
      <c r="U25" s="1"/>
    </row>
    <row r="26" spans="1:21" x14ac:dyDescent="0.25">
      <c r="A26" s="1"/>
      <c r="B26" s="1"/>
      <c r="C26" s="7">
        <v>11</v>
      </c>
      <c r="D26" s="8">
        <f>IFERROR('Calc_85%'!K20,0)</f>
        <v>44682</v>
      </c>
      <c r="E26" s="9">
        <f t="shared" si="0"/>
        <v>31</v>
      </c>
      <c r="F26" s="10">
        <f t="shared" si="1"/>
        <v>34787.84375</v>
      </c>
      <c r="G26" s="10">
        <f>'Calc_85%'!C20</f>
        <v>21250</v>
      </c>
      <c r="H26" s="10">
        <f>'Calc_85%'!D20</f>
        <v>13537.84375</v>
      </c>
      <c r="I26" s="7">
        <v>0</v>
      </c>
      <c r="J26" s="7">
        <v>0</v>
      </c>
      <c r="K26" s="7">
        <v>0</v>
      </c>
      <c r="L26" s="7">
        <v>0</v>
      </c>
      <c r="M26" s="7">
        <v>0</v>
      </c>
      <c r="N26" s="10">
        <f>'Calc_85%'!G20+'Calc_85%'!H20</f>
        <v>0</v>
      </c>
      <c r="O26" s="7">
        <v>0</v>
      </c>
      <c r="P26" s="7">
        <v>0</v>
      </c>
      <c r="Q26" s="7">
        <v>0</v>
      </c>
      <c r="R26" s="1"/>
      <c r="S26" s="1"/>
      <c r="T26" s="1"/>
      <c r="U26" s="1"/>
    </row>
    <row r="27" spans="1:21" x14ac:dyDescent="0.25">
      <c r="A27" s="1"/>
      <c r="B27" s="1"/>
      <c r="C27" s="7">
        <v>12</v>
      </c>
      <c r="D27" s="8">
        <f>IFERROR('Calc_85%'!K21,0)</f>
        <v>44713</v>
      </c>
      <c r="E27" s="9">
        <f t="shared" si="0"/>
        <v>30</v>
      </c>
      <c r="F27" s="10">
        <f t="shared" si="1"/>
        <v>34522.395833333336</v>
      </c>
      <c r="G27" s="10">
        <f>'Calc_85%'!C21</f>
        <v>21250</v>
      </c>
      <c r="H27" s="10">
        <f>'Calc_85%'!D21</f>
        <v>13272.395833333334</v>
      </c>
      <c r="I27" s="7">
        <v>0</v>
      </c>
      <c r="J27" s="7">
        <v>0</v>
      </c>
      <c r="K27" s="7">
        <v>0</v>
      </c>
      <c r="L27" s="7">
        <v>0</v>
      </c>
      <c r="M27" s="7">
        <v>0</v>
      </c>
      <c r="N27" s="10">
        <f>'Calc_85%'!G21+'Calc_85%'!H21</f>
        <v>0</v>
      </c>
      <c r="O27" s="7">
        <v>0</v>
      </c>
      <c r="P27" s="7">
        <v>0</v>
      </c>
      <c r="Q27" s="7">
        <v>0</v>
      </c>
      <c r="R27" s="1"/>
      <c r="S27" s="1"/>
      <c r="T27" s="1"/>
      <c r="U27" s="1"/>
    </row>
    <row r="28" spans="1:21" x14ac:dyDescent="0.25">
      <c r="A28" s="1"/>
      <c r="B28" s="1"/>
      <c r="C28" s="7">
        <v>13</v>
      </c>
      <c r="D28" s="8">
        <f>IFERROR('Calc_85%'!K22,0)</f>
        <v>44743</v>
      </c>
      <c r="E28" s="9">
        <f t="shared" si="0"/>
        <v>31</v>
      </c>
      <c r="F28" s="10">
        <f t="shared" si="1"/>
        <v>40256.947916666664</v>
      </c>
      <c r="G28" s="10">
        <f>'Calc_85%'!C22</f>
        <v>21250</v>
      </c>
      <c r="H28" s="10">
        <f>'Calc_85%'!D22</f>
        <v>13006.947916666666</v>
      </c>
      <c r="I28" s="7">
        <v>0</v>
      </c>
      <c r="J28" s="7">
        <v>0</v>
      </c>
      <c r="K28" s="7">
        <v>0</v>
      </c>
      <c r="L28" s="7">
        <v>0</v>
      </c>
      <c r="M28" s="7">
        <v>0</v>
      </c>
      <c r="N28" s="10">
        <f>'Calc_85%'!G22+'Calc_85%'!H22</f>
        <v>6000</v>
      </c>
      <c r="O28" s="7">
        <v>0</v>
      </c>
      <c r="P28" s="7">
        <v>0</v>
      </c>
      <c r="Q28" s="7">
        <v>0</v>
      </c>
      <c r="R28" s="1"/>
      <c r="S28" s="1"/>
      <c r="T28" s="1"/>
      <c r="U28" s="1"/>
    </row>
    <row r="29" spans="1:21" x14ac:dyDescent="0.25">
      <c r="A29" s="1"/>
      <c r="B29" s="1"/>
      <c r="C29" s="7">
        <v>14</v>
      </c>
      <c r="D29" s="8">
        <f>IFERROR('Calc_85%'!K23,0)</f>
        <v>44774</v>
      </c>
      <c r="E29" s="9">
        <f t="shared" si="0"/>
        <v>31</v>
      </c>
      <c r="F29" s="10">
        <f t="shared" si="1"/>
        <v>33991.5</v>
      </c>
      <c r="G29" s="10">
        <f>'Calc_85%'!C23</f>
        <v>21250</v>
      </c>
      <c r="H29" s="10">
        <f>'Calc_85%'!D23</f>
        <v>12741.5</v>
      </c>
      <c r="I29" s="7">
        <v>0</v>
      </c>
      <c r="J29" s="7">
        <v>0</v>
      </c>
      <c r="K29" s="7">
        <v>0</v>
      </c>
      <c r="L29" s="7">
        <v>0</v>
      </c>
      <c r="M29" s="7">
        <v>0</v>
      </c>
      <c r="N29" s="10">
        <f>'Calc_85%'!G23+'Calc_85%'!H23</f>
        <v>0</v>
      </c>
      <c r="O29" s="7">
        <v>0</v>
      </c>
      <c r="P29" s="7">
        <v>0</v>
      </c>
      <c r="Q29" s="7">
        <v>0</v>
      </c>
      <c r="R29" s="1"/>
      <c r="S29" s="1"/>
      <c r="T29" s="1"/>
      <c r="U29" s="1"/>
    </row>
    <row r="30" spans="1:21" x14ac:dyDescent="0.25">
      <c r="A30" s="1"/>
      <c r="B30" s="1"/>
      <c r="C30" s="7">
        <v>15</v>
      </c>
      <c r="D30" s="8">
        <f>IFERROR('Calc_85%'!K24,0)</f>
        <v>44805</v>
      </c>
      <c r="E30" s="9">
        <f t="shared" si="0"/>
        <v>30</v>
      </c>
      <c r="F30" s="10">
        <f t="shared" si="1"/>
        <v>33726.052083333336</v>
      </c>
      <c r="G30" s="10">
        <f>'Calc_85%'!C24</f>
        <v>21250</v>
      </c>
      <c r="H30" s="10">
        <f>'Calc_85%'!D24</f>
        <v>12476.052083333334</v>
      </c>
      <c r="I30" s="7">
        <v>0</v>
      </c>
      <c r="J30" s="7">
        <v>0</v>
      </c>
      <c r="K30" s="7">
        <v>0</v>
      </c>
      <c r="L30" s="7">
        <v>0</v>
      </c>
      <c r="M30" s="7">
        <v>0</v>
      </c>
      <c r="N30" s="10">
        <f>'Calc_85%'!G24+'Calc_85%'!H24</f>
        <v>0</v>
      </c>
      <c r="O30" s="7">
        <v>0</v>
      </c>
      <c r="P30" s="7">
        <v>0</v>
      </c>
      <c r="Q30" s="7">
        <v>0</v>
      </c>
      <c r="R30" s="1"/>
      <c r="S30" s="1"/>
      <c r="T30" s="1"/>
      <c r="U30" s="1"/>
    </row>
    <row r="31" spans="1:21" x14ac:dyDescent="0.25">
      <c r="A31" s="1"/>
      <c r="B31" s="1"/>
      <c r="C31" s="7">
        <v>16</v>
      </c>
      <c r="D31" s="8">
        <f>IFERROR('Calc_85%'!K25,0)</f>
        <v>44835</v>
      </c>
      <c r="E31" s="9">
        <f t="shared" si="0"/>
        <v>31</v>
      </c>
      <c r="F31" s="10">
        <f t="shared" si="1"/>
        <v>33460.604166666664</v>
      </c>
      <c r="G31" s="10">
        <f>'Calc_85%'!C25</f>
        <v>21250</v>
      </c>
      <c r="H31" s="10">
        <f>'Calc_85%'!D25</f>
        <v>12210.604166666666</v>
      </c>
      <c r="I31" s="7">
        <v>0</v>
      </c>
      <c r="J31" s="7">
        <v>0</v>
      </c>
      <c r="K31" s="7">
        <v>0</v>
      </c>
      <c r="L31" s="7">
        <v>0</v>
      </c>
      <c r="M31" s="7">
        <v>0</v>
      </c>
      <c r="N31" s="10">
        <f>'Calc_85%'!G25+'Calc_85%'!H25</f>
        <v>0</v>
      </c>
      <c r="O31" s="7">
        <v>0</v>
      </c>
      <c r="P31" s="7">
        <v>0</v>
      </c>
      <c r="Q31" s="7">
        <v>0</v>
      </c>
      <c r="R31" s="1"/>
      <c r="S31" s="1"/>
      <c r="T31" s="1"/>
      <c r="U31" s="1"/>
    </row>
    <row r="32" spans="1:21" x14ac:dyDescent="0.25">
      <c r="A32" s="1"/>
      <c r="B32" s="1"/>
      <c r="C32" s="7">
        <v>17</v>
      </c>
      <c r="D32" s="8">
        <f>IFERROR('Calc_85%'!K26,0)</f>
        <v>44866</v>
      </c>
      <c r="E32" s="9">
        <f t="shared" si="0"/>
        <v>30</v>
      </c>
      <c r="F32" s="10">
        <f t="shared" si="1"/>
        <v>33195.15625</v>
      </c>
      <c r="G32" s="10">
        <f>'Calc_85%'!C26</f>
        <v>21250</v>
      </c>
      <c r="H32" s="10">
        <f>'Calc_85%'!D26</f>
        <v>11945.15625</v>
      </c>
      <c r="I32" s="7">
        <v>0</v>
      </c>
      <c r="J32" s="7">
        <v>0</v>
      </c>
      <c r="K32" s="7">
        <v>0</v>
      </c>
      <c r="L32" s="7">
        <v>0</v>
      </c>
      <c r="M32" s="7">
        <v>0</v>
      </c>
      <c r="N32" s="10">
        <f>'Calc_85%'!G26+'Calc_85%'!H26</f>
        <v>0</v>
      </c>
      <c r="O32" s="7">
        <v>0</v>
      </c>
      <c r="P32" s="7">
        <v>0</v>
      </c>
      <c r="Q32" s="7">
        <v>0</v>
      </c>
      <c r="R32" s="1"/>
      <c r="S32" s="1"/>
      <c r="T32" s="1"/>
      <c r="U32" s="1"/>
    </row>
    <row r="33" spans="1:21" x14ac:dyDescent="0.25">
      <c r="A33" s="1"/>
      <c r="B33" s="1"/>
      <c r="C33" s="7">
        <v>18</v>
      </c>
      <c r="D33" s="8">
        <f>IFERROR('Calc_85%'!K27,0)</f>
        <v>44896</v>
      </c>
      <c r="E33" s="9">
        <f t="shared" si="0"/>
        <v>31</v>
      </c>
      <c r="F33" s="10">
        <f t="shared" si="1"/>
        <v>32929.708333333336</v>
      </c>
      <c r="G33" s="10">
        <f>'Calc_85%'!C27</f>
        <v>21250</v>
      </c>
      <c r="H33" s="10">
        <f>'Calc_85%'!D27</f>
        <v>11679.708333333334</v>
      </c>
      <c r="I33" s="7">
        <v>0</v>
      </c>
      <c r="J33" s="7">
        <v>0</v>
      </c>
      <c r="K33" s="7">
        <v>0</v>
      </c>
      <c r="L33" s="7">
        <v>0</v>
      </c>
      <c r="M33" s="7">
        <v>0</v>
      </c>
      <c r="N33" s="10">
        <f>'Calc_85%'!G27+'Calc_85%'!H27</f>
        <v>0</v>
      </c>
      <c r="O33" s="7">
        <v>0</v>
      </c>
      <c r="P33" s="7">
        <v>0</v>
      </c>
      <c r="Q33" s="7">
        <v>0</v>
      </c>
      <c r="R33" s="1"/>
      <c r="S33" s="1"/>
      <c r="T33" s="1"/>
      <c r="U33" s="1"/>
    </row>
    <row r="34" spans="1:21" x14ac:dyDescent="0.25">
      <c r="A34" s="1"/>
      <c r="B34" s="1"/>
      <c r="C34" s="7">
        <v>19</v>
      </c>
      <c r="D34" s="8">
        <f>IFERROR('Calc_85%'!K28,0)</f>
        <v>44927</v>
      </c>
      <c r="E34" s="9">
        <f t="shared" si="0"/>
        <v>31</v>
      </c>
      <c r="F34" s="10">
        <f t="shared" si="1"/>
        <v>32664.260416666664</v>
      </c>
      <c r="G34" s="10">
        <f>'Calc_85%'!C28</f>
        <v>21250</v>
      </c>
      <c r="H34" s="10">
        <f>'Calc_85%'!D28</f>
        <v>11414.260416666666</v>
      </c>
      <c r="I34" s="7">
        <v>0</v>
      </c>
      <c r="J34" s="7">
        <v>0</v>
      </c>
      <c r="K34" s="7">
        <v>0</v>
      </c>
      <c r="L34" s="7">
        <v>0</v>
      </c>
      <c r="M34" s="7">
        <v>0</v>
      </c>
      <c r="N34" s="10">
        <f>'Calc_85%'!G28+'Calc_85%'!H28</f>
        <v>0</v>
      </c>
      <c r="O34" s="7">
        <v>0</v>
      </c>
      <c r="P34" s="7">
        <v>0</v>
      </c>
      <c r="Q34" s="7">
        <v>0</v>
      </c>
      <c r="R34" s="1"/>
      <c r="S34" s="1"/>
      <c r="T34" s="1"/>
      <c r="U34" s="1"/>
    </row>
    <row r="35" spans="1:21" x14ac:dyDescent="0.25">
      <c r="A35" s="1"/>
      <c r="B35" s="1"/>
      <c r="C35" s="7">
        <v>20</v>
      </c>
      <c r="D35" s="8">
        <f>IFERROR('Calc_85%'!K29,0)</f>
        <v>44958</v>
      </c>
      <c r="E35" s="9">
        <f t="shared" si="0"/>
        <v>28</v>
      </c>
      <c r="F35" s="10">
        <f t="shared" si="1"/>
        <v>32398.8125</v>
      </c>
      <c r="G35" s="10">
        <f>'Calc_85%'!C29</f>
        <v>21250</v>
      </c>
      <c r="H35" s="10">
        <f>'Calc_85%'!D29</f>
        <v>11148.8125</v>
      </c>
      <c r="I35" s="7">
        <v>0</v>
      </c>
      <c r="J35" s="7">
        <v>0</v>
      </c>
      <c r="K35" s="7">
        <v>0</v>
      </c>
      <c r="L35" s="7">
        <v>0</v>
      </c>
      <c r="M35" s="7">
        <v>0</v>
      </c>
      <c r="N35" s="10">
        <f>'Calc_85%'!G29+'Calc_85%'!H29</f>
        <v>0</v>
      </c>
      <c r="O35" s="7">
        <v>0</v>
      </c>
      <c r="P35" s="7">
        <v>0</v>
      </c>
      <c r="Q35" s="7">
        <v>0</v>
      </c>
      <c r="R35" s="1"/>
      <c r="S35" s="1"/>
      <c r="T35" s="1"/>
      <c r="U35" s="1"/>
    </row>
    <row r="36" spans="1:21" x14ac:dyDescent="0.25">
      <c r="A36" s="1"/>
      <c r="B36" s="1"/>
      <c r="C36" s="7">
        <v>21</v>
      </c>
      <c r="D36" s="8">
        <f>IFERROR('Calc_85%'!K30,0)</f>
        <v>44986</v>
      </c>
      <c r="E36" s="9">
        <f t="shared" si="0"/>
        <v>31</v>
      </c>
      <c r="F36" s="10">
        <f t="shared" si="1"/>
        <v>32133.364583333336</v>
      </c>
      <c r="G36" s="10">
        <f>'Calc_85%'!C30</f>
        <v>21250</v>
      </c>
      <c r="H36" s="10">
        <f>'Calc_85%'!D30</f>
        <v>10883.364583333334</v>
      </c>
      <c r="I36" s="7">
        <v>0</v>
      </c>
      <c r="J36" s="7">
        <v>0</v>
      </c>
      <c r="K36" s="7">
        <v>0</v>
      </c>
      <c r="L36" s="7">
        <v>0</v>
      </c>
      <c r="M36" s="7">
        <v>0</v>
      </c>
      <c r="N36" s="10">
        <f>'Calc_85%'!G30+'Calc_85%'!H30</f>
        <v>0</v>
      </c>
      <c r="O36" s="7">
        <v>0</v>
      </c>
      <c r="P36" s="7">
        <v>0</v>
      </c>
      <c r="Q36" s="7">
        <v>0</v>
      </c>
      <c r="R36" s="1"/>
      <c r="S36" s="1"/>
      <c r="T36" s="1"/>
      <c r="U36" s="1"/>
    </row>
    <row r="37" spans="1:21" x14ac:dyDescent="0.25">
      <c r="A37" s="1"/>
      <c r="B37" s="1"/>
      <c r="C37" s="7">
        <v>22</v>
      </c>
      <c r="D37" s="8">
        <f>IFERROR('Calc_85%'!K31,0)</f>
        <v>45017</v>
      </c>
      <c r="E37" s="9">
        <f t="shared" si="0"/>
        <v>30</v>
      </c>
      <c r="F37" s="10">
        <f t="shared" si="1"/>
        <v>31867.916666666664</v>
      </c>
      <c r="G37" s="10">
        <f>'Calc_85%'!C31</f>
        <v>21250</v>
      </c>
      <c r="H37" s="10">
        <f>'Calc_85%'!D31</f>
        <v>10617.916666666666</v>
      </c>
      <c r="I37" s="7">
        <v>0</v>
      </c>
      <c r="J37" s="7">
        <v>0</v>
      </c>
      <c r="K37" s="7">
        <v>0</v>
      </c>
      <c r="L37" s="7">
        <v>0</v>
      </c>
      <c r="M37" s="7">
        <v>0</v>
      </c>
      <c r="N37" s="10">
        <f>'Calc_85%'!G31+'Calc_85%'!H31</f>
        <v>0</v>
      </c>
      <c r="O37" s="7">
        <v>0</v>
      </c>
      <c r="P37" s="7">
        <v>0</v>
      </c>
      <c r="Q37" s="7">
        <v>0</v>
      </c>
      <c r="R37" s="1"/>
      <c r="S37" s="1"/>
      <c r="T37" s="1"/>
      <c r="U37" s="1"/>
    </row>
    <row r="38" spans="1:21" x14ac:dyDescent="0.25">
      <c r="A38" s="1"/>
      <c r="B38" s="1"/>
      <c r="C38" s="7">
        <v>23</v>
      </c>
      <c r="D38" s="8">
        <f>IFERROR('Calc_85%'!K32,0)</f>
        <v>45047</v>
      </c>
      <c r="E38" s="9">
        <f t="shared" si="0"/>
        <v>31</v>
      </c>
      <c r="F38" s="10">
        <f t="shared" si="1"/>
        <v>31602.46875</v>
      </c>
      <c r="G38" s="10">
        <f>'Calc_85%'!C32</f>
        <v>21250</v>
      </c>
      <c r="H38" s="10">
        <f>'Calc_85%'!D32</f>
        <v>10352.46875</v>
      </c>
      <c r="I38" s="7">
        <v>0</v>
      </c>
      <c r="J38" s="7">
        <v>0</v>
      </c>
      <c r="K38" s="7">
        <v>0</v>
      </c>
      <c r="L38" s="7">
        <v>0</v>
      </c>
      <c r="M38" s="7">
        <v>0</v>
      </c>
      <c r="N38" s="10">
        <f>'Calc_85%'!G32+'Calc_85%'!H32</f>
        <v>0</v>
      </c>
      <c r="O38" s="7">
        <v>0</v>
      </c>
      <c r="P38" s="7">
        <v>0</v>
      </c>
      <c r="Q38" s="7">
        <v>0</v>
      </c>
      <c r="R38" s="1"/>
      <c r="S38" s="1"/>
      <c r="T38" s="1"/>
      <c r="U38" s="1"/>
    </row>
    <row r="39" spans="1:21" x14ac:dyDescent="0.25">
      <c r="A39" s="1"/>
      <c r="B39" s="1"/>
      <c r="C39" s="7">
        <v>24</v>
      </c>
      <c r="D39" s="8">
        <f>IFERROR('Calc_85%'!K33,0)</f>
        <v>45078</v>
      </c>
      <c r="E39" s="9">
        <f t="shared" si="0"/>
        <v>30</v>
      </c>
      <c r="F39" s="10">
        <f t="shared" si="1"/>
        <v>31337.020833333336</v>
      </c>
      <c r="G39" s="10">
        <f>'Calc_85%'!C33</f>
        <v>21250</v>
      </c>
      <c r="H39" s="10">
        <f>'Calc_85%'!D33</f>
        <v>10087.020833333334</v>
      </c>
      <c r="I39" s="7">
        <v>0</v>
      </c>
      <c r="J39" s="7">
        <v>0</v>
      </c>
      <c r="K39" s="7">
        <v>0</v>
      </c>
      <c r="L39" s="7">
        <v>0</v>
      </c>
      <c r="M39" s="7">
        <v>0</v>
      </c>
      <c r="N39" s="10">
        <f>'Calc_85%'!G33+'Calc_85%'!H33</f>
        <v>0</v>
      </c>
      <c r="O39" s="7">
        <v>0</v>
      </c>
      <c r="P39" s="7">
        <v>0</v>
      </c>
      <c r="Q39" s="7">
        <v>0</v>
      </c>
      <c r="R39" s="1"/>
      <c r="S39" s="1"/>
      <c r="T39" s="1"/>
      <c r="U39" s="1"/>
    </row>
    <row r="40" spans="1:21" x14ac:dyDescent="0.25">
      <c r="A40" s="1"/>
      <c r="B40" s="1"/>
      <c r="C40" s="7">
        <v>25</v>
      </c>
      <c r="D40" s="8">
        <f>IFERROR('Calc_85%'!K34,0)</f>
        <v>45108</v>
      </c>
      <c r="E40" s="9">
        <f t="shared" si="0"/>
        <v>31</v>
      </c>
      <c r="F40" s="10">
        <f t="shared" si="1"/>
        <v>35796.572916666664</v>
      </c>
      <c r="G40" s="10">
        <f>'Calc_85%'!C34</f>
        <v>21250</v>
      </c>
      <c r="H40" s="10">
        <f>'Calc_85%'!D34</f>
        <v>9821.5729166666661</v>
      </c>
      <c r="I40" s="7">
        <v>0</v>
      </c>
      <c r="J40" s="7">
        <v>0</v>
      </c>
      <c r="K40" s="7">
        <v>0</v>
      </c>
      <c r="L40" s="7">
        <v>0</v>
      </c>
      <c r="M40" s="7">
        <v>0</v>
      </c>
      <c r="N40" s="10">
        <f>'Calc_85%'!G34+'Calc_85%'!H34</f>
        <v>4725</v>
      </c>
      <c r="O40" s="7">
        <v>0</v>
      </c>
      <c r="P40" s="7">
        <v>0</v>
      </c>
      <c r="Q40" s="7">
        <v>0</v>
      </c>
      <c r="R40" s="1"/>
      <c r="S40" s="1"/>
      <c r="T40" s="1"/>
      <c r="U40" s="1"/>
    </row>
    <row r="41" spans="1:21" x14ac:dyDescent="0.25">
      <c r="A41" s="1"/>
      <c r="B41" s="1"/>
      <c r="C41" s="7">
        <v>26</v>
      </c>
      <c r="D41" s="8">
        <f>IFERROR('Calc_85%'!K35,0)</f>
        <v>45139</v>
      </c>
      <c r="E41" s="9">
        <f t="shared" si="0"/>
        <v>31</v>
      </c>
      <c r="F41" s="10">
        <f t="shared" si="1"/>
        <v>30806.125</v>
      </c>
      <c r="G41" s="10">
        <f>'Calc_85%'!C35</f>
        <v>21250</v>
      </c>
      <c r="H41" s="10">
        <f>'Calc_85%'!D35</f>
        <v>9556.125</v>
      </c>
      <c r="I41" s="7">
        <v>0</v>
      </c>
      <c r="J41" s="7">
        <v>0</v>
      </c>
      <c r="K41" s="7">
        <v>0</v>
      </c>
      <c r="L41" s="7">
        <v>0</v>
      </c>
      <c r="M41" s="7">
        <v>0</v>
      </c>
      <c r="N41" s="10">
        <f>'Calc_85%'!G35+'Calc_85%'!H35</f>
        <v>0</v>
      </c>
      <c r="O41" s="7">
        <v>0</v>
      </c>
      <c r="P41" s="7">
        <v>0</v>
      </c>
      <c r="Q41" s="7">
        <v>0</v>
      </c>
      <c r="R41" s="1"/>
      <c r="S41" s="1"/>
      <c r="T41" s="1"/>
      <c r="U41" s="1"/>
    </row>
    <row r="42" spans="1:21" x14ac:dyDescent="0.25">
      <c r="A42" s="1"/>
      <c r="B42" s="1"/>
      <c r="C42" s="7">
        <v>27</v>
      </c>
      <c r="D42" s="8">
        <f>IFERROR('Calc_85%'!K36,0)</f>
        <v>45170</v>
      </c>
      <c r="E42" s="9">
        <f t="shared" si="0"/>
        <v>30</v>
      </c>
      <c r="F42" s="10">
        <f t="shared" si="1"/>
        <v>30540.677083333336</v>
      </c>
      <c r="G42" s="10">
        <f>'Calc_85%'!C36</f>
        <v>21250</v>
      </c>
      <c r="H42" s="10">
        <f>'Calc_85%'!D36</f>
        <v>9290.6770833333339</v>
      </c>
      <c r="I42" s="7">
        <v>0</v>
      </c>
      <c r="J42" s="7">
        <v>0</v>
      </c>
      <c r="K42" s="7">
        <v>0</v>
      </c>
      <c r="L42" s="7">
        <v>0</v>
      </c>
      <c r="M42" s="7">
        <v>0</v>
      </c>
      <c r="N42" s="10">
        <f>'Calc_85%'!G36+'Calc_85%'!H36</f>
        <v>0</v>
      </c>
      <c r="O42" s="7">
        <v>0</v>
      </c>
      <c r="P42" s="7">
        <v>0</v>
      </c>
      <c r="Q42" s="7">
        <v>0</v>
      </c>
      <c r="R42" s="1"/>
      <c r="S42" s="1"/>
      <c r="T42" s="1"/>
      <c r="U42" s="1"/>
    </row>
    <row r="43" spans="1:21" x14ac:dyDescent="0.25">
      <c r="A43" s="1"/>
      <c r="B43" s="1"/>
      <c r="C43" s="7">
        <v>28</v>
      </c>
      <c r="D43" s="8">
        <f>IFERROR('Calc_85%'!K37,0)</f>
        <v>45200</v>
      </c>
      <c r="E43" s="9">
        <f t="shared" si="0"/>
        <v>31</v>
      </c>
      <c r="F43" s="10">
        <f t="shared" si="1"/>
        <v>30275.229166666664</v>
      </c>
      <c r="G43" s="10">
        <f>'Calc_85%'!C37</f>
        <v>21250</v>
      </c>
      <c r="H43" s="10">
        <f>'Calc_85%'!D37</f>
        <v>9025.2291666666661</v>
      </c>
      <c r="I43" s="7">
        <v>0</v>
      </c>
      <c r="J43" s="7">
        <v>0</v>
      </c>
      <c r="K43" s="7">
        <v>0</v>
      </c>
      <c r="L43" s="7">
        <v>0</v>
      </c>
      <c r="M43" s="7">
        <v>0</v>
      </c>
      <c r="N43" s="10">
        <f>'Calc_85%'!G37+'Calc_85%'!H37</f>
        <v>0</v>
      </c>
      <c r="O43" s="7">
        <v>0</v>
      </c>
      <c r="P43" s="7">
        <v>0</v>
      </c>
      <c r="Q43" s="7">
        <v>0</v>
      </c>
      <c r="R43" s="1"/>
      <c r="S43" s="1"/>
      <c r="T43" s="1"/>
      <c r="U43" s="1"/>
    </row>
    <row r="44" spans="1:21" x14ac:dyDescent="0.25">
      <c r="A44" s="1"/>
      <c r="B44" s="1"/>
      <c r="C44" s="7">
        <v>29</v>
      </c>
      <c r="D44" s="8">
        <f>IFERROR('Calc_85%'!K38,0)</f>
        <v>45231</v>
      </c>
      <c r="E44" s="9">
        <f t="shared" si="0"/>
        <v>30</v>
      </c>
      <c r="F44" s="10">
        <f t="shared" si="1"/>
        <v>30009.78125</v>
      </c>
      <c r="G44" s="10">
        <f>'Calc_85%'!C38</f>
        <v>21250</v>
      </c>
      <c r="H44" s="10">
        <f>'Calc_85%'!D38</f>
        <v>8759.78125</v>
      </c>
      <c r="I44" s="7">
        <v>0</v>
      </c>
      <c r="J44" s="7">
        <v>0</v>
      </c>
      <c r="K44" s="7">
        <v>0</v>
      </c>
      <c r="L44" s="7">
        <v>0</v>
      </c>
      <c r="M44" s="7">
        <v>0</v>
      </c>
      <c r="N44" s="10">
        <f>'Calc_85%'!G38+'Calc_85%'!H38</f>
        <v>0</v>
      </c>
      <c r="O44" s="7">
        <v>0</v>
      </c>
      <c r="P44" s="7">
        <v>0</v>
      </c>
      <c r="Q44" s="7">
        <v>0</v>
      </c>
      <c r="R44" s="1"/>
      <c r="S44" s="1"/>
      <c r="T44" s="1"/>
      <c r="U44" s="1"/>
    </row>
    <row r="45" spans="1:21" x14ac:dyDescent="0.25">
      <c r="A45" s="1"/>
      <c r="B45" s="1"/>
      <c r="C45" s="7">
        <v>30</v>
      </c>
      <c r="D45" s="8">
        <f>IFERROR('Calc_85%'!K39,0)</f>
        <v>45261</v>
      </c>
      <c r="E45" s="9">
        <f t="shared" si="0"/>
        <v>31</v>
      </c>
      <c r="F45" s="10">
        <f t="shared" si="1"/>
        <v>29744.333333333336</v>
      </c>
      <c r="G45" s="10">
        <f>'Calc_85%'!C39</f>
        <v>21250</v>
      </c>
      <c r="H45" s="10">
        <f>'Calc_85%'!D39</f>
        <v>8494.3333333333339</v>
      </c>
      <c r="I45" s="7">
        <v>0</v>
      </c>
      <c r="J45" s="7">
        <v>0</v>
      </c>
      <c r="K45" s="7">
        <v>0</v>
      </c>
      <c r="L45" s="7">
        <v>0</v>
      </c>
      <c r="M45" s="7">
        <v>0</v>
      </c>
      <c r="N45" s="10">
        <f>'Calc_85%'!G39+'Calc_85%'!H39</f>
        <v>0</v>
      </c>
      <c r="O45" s="7">
        <v>0</v>
      </c>
      <c r="P45" s="7">
        <v>0</v>
      </c>
      <c r="Q45" s="7">
        <v>0</v>
      </c>
      <c r="R45" s="1"/>
      <c r="S45" s="1"/>
      <c r="T45" s="1"/>
      <c r="U45" s="1"/>
    </row>
    <row r="46" spans="1:21" x14ac:dyDescent="0.25">
      <c r="A46" s="1"/>
      <c r="B46" s="1"/>
      <c r="C46" s="7">
        <v>31</v>
      </c>
      <c r="D46" s="8">
        <f>IFERROR('Calc_85%'!K40,0)</f>
        <v>45292</v>
      </c>
      <c r="E46" s="9">
        <f t="shared" si="0"/>
        <v>31</v>
      </c>
      <c r="F46" s="10">
        <f t="shared" si="1"/>
        <v>29478.885416666664</v>
      </c>
      <c r="G46" s="10">
        <f>'Calc_85%'!C40</f>
        <v>21250</v>
      </c>
      <c r="H46" s="10">
        <f>'Calc_85%'!D40</f>
        <v>8228.8854166666661</v>
      </c>
      <c r="I46" s="7">
        <v>0</v>
      </c>
      <c r="J46" s="7">
        <v>0</v>
      </c>
      <c r="K46" s="7">
        <v>0</v>
      </c>
      <c r="L46" s="7">
        <v>0</v>
      </c>
      <c r="M46" s="7">
        <v>0</v>
      </c>
      <c r="N46" s="10">
        <f>'Calc_85%'!G40+'Calc_85%'!H40</f>
        <v>0</v>
      </c>
      <c r="O46" s="7">
        <v>0</v>
      </c>
      <c r="P46" s="7">
        <v>0</v>
      </c>
      <c r="Q46" s="7">
        <v>0</v>
      </c>
      <c r="R46" s="1"/>
      <c r="S46" s="1"/>
      <c r="T46" s="1"/>
      <c r="U46" s="1"/>
    </row>
    <row r="47" spans="1:21" x14ac:dyDescent="0.25">
      <c r="A47" s="1"/>
      <c r="B47" s="1"/>
      <c r="C47" s="7">
        <v>32</v>
      </c>
      <c r="D47" s="8">
        <f>IFERROR('Calc_85%'!K41,0)</f>
        <v>45323</v>
      </c>
      <c r="E47" s="9">
        <f t="shared" si="0"/>
        <v>29</v>
      </c>
      <c r="F47" s="10">
        <f t="shared" si="1"/>
        <v>29213.4375</v>
      </c>
      <c r="G47" s="10">
        <f>'Calc_85%'!C41</f>
        <v>21250</v>
      </c>
      <c r="H47" s="10">
        <f>'Calc_85%'!D41</f>
        <v>7963.4375</v>
      </c>
      <c r="I47" s="7">
        <v>0</v>
      </c>
      <c r="J47" s="7">
        <v>0</v>
      </c>
      <c r="K47" s="7">
        <v>0</v>
      </c>
      <c r="L47" s="7">
        <v>0</v>
      </c>
      <c r="M47" s="7">
        <v>0</v>
      </c>
      <c r="N47" s="10">
        <f>'Calc_85%'!G41+'Calc_85%'!H41</f>
        <v>0</v>
      </c>
      <c r="O47" s="7">
        <v>0</v>
      </c>
      <c r="P47" s="7">
        <v>0</v>
      </c>
      <c r="Q47" s="7">
        <v>0</v>
      </c>
      <c r="R47" s="1"/>
      <c r="S47" s="1"/>
      <c r="T47" s="1"/>
      <c r="U47" s="1"/>
    </row>
    <row r="48" spans="1:21" x14ac:dyDescent="0.25">
      <c r="A48" s="1"/>
      <c r="B48" s="1"/>
      <c r="C48" s="7">
        <v>33</v>
      </c>
      <c r="D48" s="8">
        <f>IFERROR('Calc_85%'!K42,0)</f>
        <v>45352</v>
      </c>
      <c r="E48" s="9">
        <f t="shared" si="0"/>
        <v>31</v>
      </c>
      <c r="F48" s="10">
        <f t="shared" si="1"/>
        <v>28947.989583333332</v>
      </c>
      <c r="G48" s="10">
        <f>'Calc_85%'!C42</f>
        <v>21250</v>
      </c>
      <c r="H48" s="10">
        <f>'Calc_85%'!D42</f>
        <v>7697.989583333333</v>
      </c>
      <c r="I48" s="7">
        <v>0</v>
      </c>
      <c r="J48" s="7">
        <v>0</v>
      </c>
      <c r="K48" s="7">
        <v>0</v>
      </c>
      <c r="L48" s="7">
        <v>0</v>
      </c>
      <c r="M48" s="7">
        <v>0</v>
      </c>
      <c r="N48" s="10">
        <f>'Calc_85%'!G42+'Calc_85%'!H42</f>
        <v>0</v>
      </c>
      <c r="O48" s="7">
        <v>0</v>
      </c>
      <c r="P48" s="7">
        <v>0</v>
      </c>
      <c r="Q48" s="7">
        <v>0</v>
      </c>
      <c r="R48" s="1"/>
      <c r="S48" s="1"/>
      <c r="T48" s="1"/>
      <c r="U48" s="1"/>
    </row>
    <row r="49" spans="1:21" x14ac:dyDescent="0.25">
      <c r="A49" s="1"/>
      <c r="B49" s="1"/>
      <c r="C49" s="7">
        <v>34</v>
      </c>
      <c r="D49" s="8">
        <f>IFERROR('Calc_85%'!K43,0)</f>
        <v>45383</v>
      </c>
      <c r="E49" s="9">
        <f t="shared" si="0"/>
        <v>30</v>
      </c>
      <c r="F49" s="10">
        <f t="shared" si="1"/>
        <v>28682.541666666668</v>
      </c>
      <c r="G49" s="10">
        <f>'Calc_85%'!C43</f>
        <v>21250</v>
      </c>
      <c r="H49" s="10">
        <f>'Calc_85%'!D43</f>
        <v>7432.541666666667</v>
      </c>
      <c r="I49" s="7">
        <v>0</v>
      </c>
      <c r="J49" s="7">
        <v>0</v>
      </c>
      <c r="K49" s="7">
        <v>0</v>
      </c>
      <c r="L49" s="7">
        <v>0</v>
      </c>
      <c r="M49" s="7">
        <v>0</v>
      </c>
      <c r="N49" s="10">
        <f>'Calc_85%'!G43+'Calc_85%'!H43</f>
        <v>0</v>
      </c>
      <c r="O49" s="7">
        <v>0</v>
      </c>
      <c r="P49" s="7">
        <v>0</v>
      </c>
      <c r="Q49" s="7">
        <v>0</v>
      </c>
      <c r="R49" s="1"/>
      <c r="S49" s="1"/>
      <c r="T49" s="1"/>
      <c r="U49" s="1"/>
    </row>
    <row r="50" spans="1:21" x14ac:dyDescent="0.25">
      <c r="A50" s="1"/>
      <c r="B50" s="1"/>
      <c r="C50" s="7">
        <v>35</v>
      </c>
      <c r="D50" s="8">
        <f>IFERROR('Calc_85%'!K44,0)</f>
        <v>45413</v>
      </c>
      <c r="E50" s="9">
        <f t="shared" si="0"/>
        <v>31</v>
      </c>
      <c r="F50" s="10">
        <f t="shared" si="1"/>
        <v>28417.09375</v>
      </c>
      <c r="G50" s="10">
        <f>'Calc_85%'!C44</f>
        <v>21250</v>
      </c>
      <c r="H50" s="10">
        <f>'Calc_85%'!D44</f>
        <v>7167.09375</v>
      </c>
      <c r="I50" s="7">
        <v>0</v>
      </c>
      <c r="J50" s="7">
        <v>0</v>
      </c>
      <c r="K50" s="7">
        <v>0</v>
      </c>
      <c r="L50" s="7">
        <v>0</v>
      </c>
      <c r="M50" s="7">
        <v>0</v>
      </c>
      <c r="N50" s="10">
        <f>'Calc_85%'!G44+'Calc_85%'!H44</f>
        <v>0</v>
      </c>
      <c r="O50" s="7">
        <v>0</v>
      </c>
      <c r="P50" s="7">
        <v>0</v>
      </c>
      <c r="Q50" s="7">
        <v>0</v>
      </c>
      <c r="R50" s="1"/>
      <c r="S50" s="1"/>
      <c r="T50" s="1"/>
      <c r="U50" s="1"/>
    </row>
    <row r="51" spans="1:21" x14ac:dyDescent="0.25">
      <c r="A51" s="1"/>
      <c r="B51" s="1"/>
      <c r="C51" s="7">
        <v>36</v>
      </c>
      <c r="D51" s="8">
        <f>IFERROR('Calc_85%'!K45,0)</f>
        <v>45444</v>
      </c>
      <c r="E51" s="9">
        <f t="shared" si="0"/>
        <v>30</v>
      </c>
      <c r="F51" s="10">
        <f t="shared" si="1"/>
        <v>28151.645833333332</v>
      </c>
      <c r="G51" s="10">
        <f>'Calc_85%'!C45</f>
        <v>21250</v>
      </c>
      <c r="H51" s="10">
        <f>'Calc_85%'!D45</f>
        <v>6901.645833333333</v>
      </c>
      <c r="I51" s="7">
        <v>0</v>
      </c>
      <c r="J51" s="7">
        <v>0</v>
      </c>
      <c r="K51" s="7">
        <v>0</v>
      </c>
      <c r="L51" s="7">
        <v>0</v>
      </c>
      <c r="M51" s="7">
        <v>0</v>
      </c>
      <c r="N51" s="10">
        <f>'Calc_85%'!G45+'Calc_85%'!H45</f>
        <v>0</v>
      </c>
      <c r="O51" s="7">
        <v>0</v>
      </c>
      <c r="P51" s="7">
        <v>0</v>
      </c>
      <c r="Q51" s="7">
        <v>0</v>
      </c>
      <c r="R51" s="1"/>
      <c r="S51" s="1"/>
      <c r="T51" s="1"/>
      <c r="U51" s="1"/>
    </row>
    <row r="52" spans="1:21" x14ac:dyDescent="0.25">
      <c r="A52" s="1"/>
      <c r="B52" s="1"/>
      <c r="C52" s="7">
        <v>37</v>
      </c>
      <c r="D52" s="8">
        <f>IFERROR('Calc_85%'!K46,0)</f>
        <v>45474</v>
      </c>
      <c r="E52" s="9">
        <f t="shared" si="0"/>
        <v>31</v>
      </c>
      <c r="F52" s="10">
        <f t="shared" si="1"/>
        <v>31336.197916666668</v>
      </c>
      <c r="G52" s="10">
        <f>'Calc_85%'!C46</f>
        <v>21250</v>
      </c>
      <c r="H52" s="10">
        <f>'Calc_85%'!D46</f>
        <v>6636.197916666667</v>
      </c>
      <c r="I52" s="7">
        <v>0</v>
      </c>
      <c r="J52" s="7">
        <v>0</v>
      </c>
      <c r="K52" s="7">
        <v>0</v>
      </c>
      <c r="L52" s="7">
        <v>0</v>
      </c>
      <c r="M52" s="7">
        <v>0</v>
      </c>
      <c r="N52" s="10">
        <f>'Calc_85%'!G46+'Calc_85%'!H46</f>
        <v>3450</v>
      </c>
      <c r="O52" s="7">
        <v>0</v>
      </c>
      <c r="P52" s="7">
        <v>0</v>
      </c>
      <c r="Q52" s="7">
        <v>0</v>
      </c>
      <c r="R52" s="1"/>
      <c r="S52" s="1"/>
      <c r="T52" s="1"/>
      <c r="U52" s="1"/>
    </row>
    <row r="53" spans="1:21" x14ac:dyDescent="0.25">
      <c r="A53" s="1"/>
      <c r="B53" s="1"/>
      <c r="C53" s="7">
        <v>38</v>
      </c>
      <c r="D53" s="8">
        <f>IFERROR('Calc_85%'!K47,0)</f>
        <v>45505</v>
      </c>
      <c r="E53" s="9">
        <f t="shared" si="0"/>
        <v>31</v>
      </c>
      <c r="F53" s="10">
        <f t="shared" si="1"/>
        <v>27620.75</v>
      </c>
      <c r="G53" s="10">
        <f>'Calc_85%'!C47</f>
        <v>21250</v>
      </c>
      <c r="H53" s="10">
        <f>'Calc_85%'!D47</f>
        <v>6370.75</v>
      </c>
      <c r="I53" s="7">
        <v>0</v>
      </c>
      <c r="J53" s="7">
        <v>0</v>
      </c>
      <c r="K53" s="7">
        <v>0</v>
      </c>
      <c r="L53" s="7">
        <v>0</v>
      </c>
      <c r="M53" s="7">
        <v>0</v>
      </c>
      <c r="N53" s="10">
        <f>'Calc_85%'!G47+'Calc_85%'!H47</f>
        <v>0</v>
      </c>
      <c r="O53" s="7">
        <v>0</v>
      </c>
      <c r="P53" s="7">
        <v>0</v>
      </c>
      <c r="Q53" s="7">
        <v>0</v>
      </c>
      <c r="R53" s="1"/>
      <c r="S53" s="1"/>
      <c r="T53" s="1"/>
      <c r="U53" s="1"/>
    </row>
    <row r="54" spans="1:21" x14ac:dyDescent="0.25">
      <c r="A54" s="1"/>
      <c r="B54" s="1"/>
      <c r="C54" s="7">
        <v>39</v>
      </c>
      <c r="D54" s="8">
        <f>IFERROR('Calc_85%'!K48,0)</f>
        <v>45536</v>
      </c>
      <c r="E54" s="9">
        <f t="shared" si="0"/>
        <v>30</v>
      </c>
      <c r="F54" s="10">
        <f t="shared" si="1"/>
        <v>27355.302083333332</v>
      </c>
      <c r="G54" s="10">
        <f>'Calc_85%'!C48</f>
        <v>21250</v>
      </c>
      <c r="H54" s="10">
        <f>'Calc_85%'!D48</f>
        <v>6105.302083333333</v>
      </c>
      <c r="I54" s="7">
        <v>0</v>
      </c>
      <c r="J54" s="7">
        <v>0</v>
      </c>
      <c r="K54" s="7">
        <v>0</v>
      </c>
      <c r="L54" s="7">
        <v>0</v>
      </c>
      <c r="M54" s="7">
        <v>0</v>
      </c>
      <c r="N54" s="10">
        <f>'Calc_85%'!G48+'Calc_85%'!H48</f>
        <v>0</v>
      </c>
      <c r="O54" s="7">
        <v>0</v>
      </c>
      <c r="P54" s="7">
        <v>0</v>
      </c>
      <c r="Q54" s="7">
        <v>0</v>
      </c>
      <c r="R54" s="1"/>
      <c r="S54" s="1"/>
      <c r="T54" s="1"/>
      <c r="U54" s="1"/>
    </row>
    <row r="55" spans="1:21" x14ac:dyDescent="0.25">
      <c r="A55" s="1"/>
      <c r="B55" s="1"/>
      <c r="C55" s="7">
        <v>40</v>
      </c>
      <c r="D55" s="8">
        <f>IFERROR('Calc_85%'!K49,0)</f>
        <v>45566</v>
      </c>
      <c r="E55" s="9">
        <f t="shared" si="0"/>
        <v>31</v>
      </c>
      <c r="F55" s="10">
        <f t="shared" si="1"/>
        <v>27089.854166666668</v>
      </c>
      <c r="G55" s="10">
        <f>'Calc_85%'!C49</f>
        <v>21250</v>
      </c>
      <c r="H55" s="10">
        <f>'Calc_85%'!D49</f>
        <v>5839.854166666667</v>
      </c>
      <c r="I55" s="7">
        <v>0</v>
      </c>
      <c r="J55" s="7">
        <v>0</v>
      </c>
      <c r="K55" s="7">
        <v>0</v>
      </c>
      <c r="L55" s="7">
        <v>0</v>
      </c>
      <c r="M55" s="7">
        <v>0</v>
      </c>
      <c r="N55" s="10">
        <f>'Calc_85%'!G49+'Calc_85%'!H49</f>
        <v>0</v>
      </c>
      <c r="O55" s="7">
        <v>0</v>
      </c>
      <c r="P55" s="7">
        <v>0</v>
      </c>
      <c r="Q55" s="7">
        <v>0</v>
      </c>
      <c r="R55" s="1"/>
      <c r="S55" s="1"/>
      <c r="T55" s="1"/>
      <c r="U55" s="1"/>
    </row>
    <row r="56" spans="1:21" x14ac:dyDescent="0.25">
      <c r="A56" s="1"/>
      <c r="B56" s="1"/>
      <c r="C56" s="7">
        <v>41</v>
      </c>
      <c r="D56" s="8">
        <f>IFERROR('Calc_85%'!K50,0)</f>
        <v>45597</v>
      </c>
      <c r="E56" s="9">
        <f t="shared" si="0"/>
        <v>30</v>
      </c>
      <c r="F56" s="10">
        <f t="shared" si="1"/>
        <v>26824.40625</v>
      </c>
      <c r="G56" s="10">
        <f>'Calc_85%'!C50</f>
        <v>21250</v>
      </c>
      <c r="H56" s="10">
        <f>'Calc_85%'!D50</f>
        <v>5574.40625</v>
      </c>
      <c r="I56" s="7">
        <v>0</v>
      </c>
      <c r="J56" s="7">
        <v>0</v>
      </c>
      <c r="K56" s="7">
        <v>0</v>
      </c>
      <c r="L56" s="7">
        <v>0</v>
      </c>
      <c r="M56" s="7">
        <v>0</v>
      </c>
      <c r="N56" s="10">
        <f>'Calc_85%'!G50+'Calc_85%'!H50</f>
        <v>0</v>
      </c>
      <c r="O56" s="7">
        <v>0</v>
      </c>
      <c r="P56" s="7">
        <v>0</v>
      </c>
      <c r="Q56" s="7">
        <v>0</v>
      </c>
      <c r="R56" s="1"/>
      <c r="S56" s="1"/>
      <c r="T56" s="1"/>
      <c r="U56" s="1"/>
    </row>
    <row r="57" spans="1:21" x14ac:dyDescent="0.25">
      <c r="A57" s="1"/>
      <c r="B57" s="1"/>
      <c r="C57" s="7">
        <v>42</v>
      </c>
      <c r="D57" s="8">
        <f>IFERROR('Calc_85%'!K51,0)</f>
        <v>45627</v>
      </c>
      <c r="E57" s="9">
        <f t="shared" si="0"/>
        <v>31</v>
      </c>
      <c r="F57" s="10">
        <f t="shared" si="1"/>
        <v>26558.958333333332</v>
      </c>
      <c r="G57" s="10">
        <f>'Calc_85%'!C51</f>
        <v>21250</v>
      </c>
      <c r="H57" s="10">
        <f>'Calc_85%'!D51</f>
        <v>5308.958333333333</v>
      </c>
      <c r="I57" s="7">
        <v>0</v>
      </c>
      <c r="J57" s="7">
        <v>0</v>
      </c>
      <c r="K57" s="7">
        <v>0</v>
      </c>
      <c r="L57" s="7">
        <v>0</v>
      </c>
      <c r="M57" s="7">
        <v>0</v>
      </c>
      <c r="N57" s="10">
        <f>'Calc_85%'!G51+'Calc_85%'!H51</f>
        <v>0</v>
      </c>
      <c r="O57" s="7">
        <v>0</v>
      </c>
      <c r="P57" s="7">
        <v>0</v>
      </c>
      <c r="Q57" s="7">
        <v>0</v>
      </c>
      <c r="R57" s="1"/>
      <c r="S57" s="1"/>
      <c r="T57" s="1"/>
      <c r="U57" s="1"/>
    </row>
    <row r="58" spans="1:21" x14ac:dyDescent="0.25">
      <c r="A58" s="1"/>
      <c r="B58" s="1"/>
      <c r="C58" s="7">
        <v>43</v>
      </c>
      <c r="D58" s="8">
        <f>IFERROR('Calc_85%'!K52,0)</f>
        <v>45658</v>
      </c>
      <c r="E58" s="9">
        <f t="shared" si="0"/>
        <v>31</v>
      </c>
      <c r="F58" s="10">
        <f t="shared" si="1"/>
        <v>26293.510416666668</v>
      </c>
      <c r="G58" s="10">
        <f>'Calc_85%'!C52</f>
        <v>21250</v>
      </c>
      <c r="H58" s="10">
        <f>'Calc_85%'!D52</f>
        <v>5043.510416666667</v>
      </c>
      <c r="I58" s="7">
        <v>0</v>
      </c>
      <c r="J58" s="7">
        <v>0</v>
      </c>
      <c r="K58" s="7">
        <v>0</v>
      </c>
      <c r="L58" s="7">
        <v>0</v>
      </c>
      <c r="M58" s="7">
        <v>0</v>
      </c>
      <c r="N58" s="10">
        <f>'Calc_85%'!G52+'Calc_85%'!H52</f>
        <v>0</v>
      </c>
      <c r="O58" s="7">
        <v>0</v>
      </c>
      <c r="P58" s="7">
        <v>0</v>
      </c>
      <c r="Q58" s="7">
        <v>0</v>
      </c>
      <c r="R58" s="1"/>
      <c r="S58" s="1"/>
      <c r="T58" s="1"/>
      <c r="U58" s="1"/>
    </row>
    <row r="59" spans="1:21" x14ac:dyDescent="0.25">
      <c r="A59" s="1"/>
      <c r="B59" s="1"/>
      <c r="C59" s="7">
        <v>44</v>
      </c>
      <c r="D59" s="8">
        <f>IFERROR('Calc_85%'!K53,0)</f>
        <v>45689</v>
      </c>
      <c r="E59" s="9">
        <f t="shared" si="0"/>
        <v>28</v>
      </c>
      <c r="F59" s="10">
        <f t="shared" si="1"/>
        <v>26028.0625</v>
      </c>
      <c r="G59" s="10">
        <f>'Calc_85%'!C53</f>
        <v>21250</v>
      </c>
      <c r="H59" s="10">
        <f>'Calc_85%'!D53</f>
        <v>4778.0625</v>
      </c>
      <c r="I59" s="7">
        <v>0</v>
      </c>
      <c r="J59" s="7">
        <v>0</v>
      </c>
      <c r="K59" s="7">
        <v>0</v>
      </c>
      <c r="L59" s="7">
        <v>0</v>
      </c>
      <c r="M59" s="7">
        <v>0</v>
      </c>
      <c r="N59" s="10">
        <f>'Calc_85%'!G53+'Calc_85%'!H53</f>
        <v>0</v>
      </c>
      <c r="O59" s="7">
        <v>0</v>
      </c>
      <c r="P59" s="7">
        <v>0</v>
      </c>
      <c r="Q59" s="7">
        <v>0</v>
      </c>
      <c r="R59" s="1"/>
      <c r="S59" s="1"/>
      <c r="T59" s="1"/>
      <c r="U59" s="1"/>
    </row>
    <row r="60" spans="1:21" x14ac:dyDescent="0.25">
      <c r="A60" s="1"/>
      <c r="B60" s="1"/>
      <c r="C60" s="7">
        <v>45</v>
      </c>
      <c r="D60" s="8">
        <f>IFERROR('Calc_85%'!K54,0)</f>
        <v>45717</v>
      </c>
      <c r="E60" s="9">
        <f t="shared" si="0"/>
        <v>31</v>
      </c>
      <c r="F60" s="10">
        <f t="shared" si="1"/>
        <v>25762.614583333332</v>
      </c>
      <c r="G60" s="10">
        <f>'Calc_85%'!C54</f>
        <v>21250</v>
      </c>
      <c r="H60" s="10">
        <f>'Calc_85%'!D54</f>
        <v>4512.614583333333</v>
      </c>
      <c r="I60" s="7">
        <v>0</v>
      </c>
      <c r="J60" s="7">
        <v>0</v>
      </c>
      <c r="K60" s="7">
        <v>0</v>
      </c>
      <c r="L60" s="7">
        <v>0</v>
      </c>
      <c r="M60" s="7">
        <v>0</v>
      </c>
      <c r="N60" s="10">
        <f>'Calc_85%'!G54+'Calc_85%'!H54</f>
        <v>0</v>
      </c>
      <c r="O60" s="7">
        <v>0</v>
      </c>
      <c r="P60" s="7">
        <v>0</v>
      </c>
      <c r="Q60" s="7">
        <v>0</v>
      </c>
      <c r="R60" s="1"/>
      <c r="S60" s="1"/>
      <c r="T60" s="1"/>
      <c r="U60" s="1"/>
    </row>
    <row r="61" spans="1:21" x14ac:dyDescent="0.25">
      <c r="A61" s="1"/>
      <c r="B61" s="1"/>
      <c r="C61" s="7">
        <v>46</v>
      </c>
      <c r="D61" s="8">
        <f>IFERROR('Calc_85%'!K55,0)</f>
        <v>45748</v>
      </c>
      <c r="E61" s="9">
        <f t="shared" si="0"/>
        <v>30</v>
      </c>
      <c r="F61" s="10">
        <f t="shared" si="1"/>
        <v>25497.166666666668</v>
      </c>
      <c r="G61" s="10">
        <f>'Calc_85%'!C55</f>
        <v>21250</v>
      </c>
      <c r="H61" s="10">
        <f>'Calc_85%'!D55</f>
        <v>4247.166666666667</v>
      </c>
      <c r="I61" s="7">
        <v>0</v>
      </c>
      <c r="J61" s="7">
        <v>0</v>
      </c>
      <c r="K61" s="7">
        <v>0</v>
      </c>
      <c r="L61" s="7">
        <v>0</v>
      </c>
      <c r="M61" s="7">
        <v>0</v>
      </c>
      <c r="N61" s="10">
        <f>'Calc_85%'!G55+'Calc_85%'!H55</f>
        <v>0</v>
      </c>
      <c r="O61" s="7">
        <v>0</v>
      </c>
      <c r="P61" s="7">
        <v>0</v>
      </c>
      <c r="Q61" s="7">
        <v>0</v>
      </c>
      <c r="R61" s="1"/>
      <c r="S61" s="1"/>
      <c r="T61" s="1"/>
      <c r="U61" s="1"/>
    </row>
    <row r="62" spans="1:21" x14ac:dyDescent="0.25">
      <c r="A62" s="1"/>
      <c r="B62" s="1"/>
      <c r="C62" s="7">
        <v>47</v>
      </c>
      <c r="D62" s="8">
        <f>IFERROR('Calc_85%'!K56,0)</f>
        <v>45778</v>
      </c>
      <c r="E62" s="9">
        <f t="shared" si="0"/>
        <v>31</v>
      </c>
      <c r="F62" s="10">
        <f t="shared" si="1"/>
        <v>25231.71875</v>
      </c>
      <c r="G62" s="10">
        <f>'Calc_85%'!C56</f>
        <v>21250</v>
      </c>
      <c r="H62" s="10">
        <f>'Calc_85%'!D56</f>
        <v>3981.71875</v>
      </c>
      <c r="I62" s="7">
        <v>0</v>
      </c>
      <c r="J62" s="7">
        <v>0</v>
      </c>
      <c r="K62" s="7">
        <v>0</v>
      </c>
      <c r="L62" s="7">
        <v>0</v>
      </c>
      <c r="M62" s="7">
        <v>0</v>
      </c>
      <c r="N62" s="10">
        <f>'Calc_85%'!G56+'Calc_85%'!H56</f>
        <v>0</v>
      </c>
      <c r="O62" s="7">
        <v>0</v>
      </c>
      <c r="P62" s="7">
        <v>0</v>
      </c>
      <c r="Q62" s="7">
        <v>0</v>
      </c>
      <c r="R62" s="1"/>
      <c r="S62" s="1"/>
      <c r="T62" s="1"/>
      <c r="U62" s="1"/>
    </row>
    <row r="63" spans="1:21" x14ac:dyDescent="0.25">
      <c r="A63" s="1"/>
      <c r="B63" s="1"/>
      <c r="C63" s="7">
        <v>48</v>
      </c>
      <c r="D63" s="8">
        <f>IFERROR('Calc_85%'!K57,0)</f>
        <v>45809</v>
      </c>
      <c r="E63" s="9">
        <f t="shared" si="0"/>
        <v>30</v>
      </c>
      <c r="F63" s="10">
        <f t="shared" si="1"/>
        <v>24966.270833333332</v>
      </c>
      <c r="G63" s="10">
        <f>'Calc_85%'!C57</f>
        <v>21250</v>
      </c>
      <c r="H63" s="10">
        <f>'Calc_85%'!D57</f>
        <v>3716.2708333333335</v>
      </c>
      <c r="I63" s="7">
        <v>0</v>
      </c>
      <c r="J63" s="7">
        <v>0</v>
      </c>
      <c r="K63" s="7">
        <v>0</v>
      </c>
      <c r="L63" s="7">
        <v>0</v>
      </c>
      <c r="M63" s="7">
        <v>0</v>
      </c>
      <c r="N63" s="10">
        <f>'Calc_85%'!G57+'Calc_85%'!H57</f>
        <v>0</v>
      </c>
      <c r="O63" s="7">
        <v>0</v>
      </c>
      <c r="P63" s="7">
        <v>0</v>
      </c>
      <c r="Q63" s="7">
        <v>0</v>
      </c>
      <c r="R63" s="1"/>
      <c r="S63" s="1"/>
      <c r="T63" s="1"/>
      <c r="U63" s="1"/>
    </row>
    <row r="64" spans="1:21" x14ac:dyDescent="0.25">
      <c r="A64" s="1"/>
      <c r="B64" s="1"/>
      <c r="C64" s="7">
        <v>49</v>
      </c>
      <c r="D64" s="8">
        <f>IFERROR('Calc_85%'!K58,0)</f>
        <v>45839</v>
      </c>
      <c r="E64" s="9">
        <f t="shared" si="0"/>
        <v>31</v>
      </c>
      <c r="F64" s="10">
        <f t="shared" si="1"/>
        <v>26875.822916666668</v>
      </c>
      <c r="G64" s="10">
        <f>'Calc_85%'!C58</f>
        <v>21250</v>
      </c>
      <c r="H64" s="10">
        <f>'Calc_85%'!D58</f>
        <v>3450.8229166666665</v>
      </c>
      <c r="I64" s="7">
        <v>0</v>
      </c>
      <c r="J64" s="7">
        <v>0</v>
      </c>
      <c r="K64" s="7">
        <v>0</v>
      </c>
      <c r="L64" s="7">
        <v>0</v>
      </c>
      <c r="M64" s="7">
        <v>0</v>
      </c>
      <c r="N64" s="10">
        <f>'Calc_85%'!G58+'Calc_85%'!H58</f>
        <v>2175</v>
      </c>
      <c r="O64" s="7">
        <v>0</v>
      </c>
      <c r="P64" s="7">
        <v>0</v>
      </c>
      <c r="Q64" s="7">
        <v>0</v>
      </c>
      <c r="R64" s="1"/>
      <c r="S64" s="1"/>
      <c r="T64" s="1"/>
      <c r="U64" s="1"/>
    </row>
    <row r="65" spans="1:21" x14ac:dyDescent="0.25">
      <c r="A65" s="1"/>
      <c r="B65" s="1"/>
      <c r="C65" s="7">
        <v>50</v>
      </c>
      <c r="D65" s="8">
        <f>IFERROR('Calc_85%'!K59,0)</f>
        <v>45870</v>
      </c>
      <c r="E65" s="9">
        <f t="shared" si="0"/>
        <v>31</v>
      </c>
      <c r="F65" s="10">
        <f t="shared" si="1"/>
        <v>24435.375</v>
      </c>
      <c r="G65" s="10">
        <f>'Calc_85%'!C59</f>
        <v>21250</v>
      </c>
      <c r="H65" s="10">
        <f>'Calc_85%'!D59</f>
        <v>3185.375</v>
      </c>
      <c r="I65" s="7">
        <v>0</v>
      </c>
      <c r="J65" s="7">
        <v>0</v>
      </c>
      <c r="K65" s="7">
        <v>0</v>
      </c>
      <c r="L65" s="7">
        <v>0</v>
      </c>
      <c r="M65" s="7">
        <v>0</v>
      </c>
      <c r="N65" s="10">
        <f>'Calc_85%'!G59+'Calc_85%'!H59</f>
        <v>0</v>
      </c>
      <c r="O65" s="7">
        <v>0</v>
      </c>
      <c r="P65" s="7">
        <v>0</v>
      </c>
      <c r="Q65" s="7">
        <v>0</v>
      </c>
      <c r="R65" s="1"/>
      <c r="S65" s="1"/>
      <c r="T65" s="1"/>
      <c r="U65" s="1"/>
    </row>
    <row r="66" spans="1:21" x14ac:dyDescent="0.25">
      <c r="A66" s="1"/>
      <c r="B66" s="1"/>
      <c r="C66" s="7">
        <v>51</v>
      </c>
      <c r="D66" s="8">
        <f>IFERROR('Calc_85%'!K60,0)</f>
        <v>45901</v>
      </c>
      <c r="E66" s="9">
        <f t="shared" si="0"/>
        <v>30</v>
      </c>
      <c r="F66" s="10">
        <f t="shared" si="1"/>
        <v>24169.927083333332</v>
      </c>
      <c r="G66" s="10">
        <f>'Calc_85%'!C60</f>
        <v>21250</v>
      </c>
      <c r="H66" s="10">
        <f>'Calc_85%'!D60</f>
        <v>2919.9270833333335</v>
      </c>
      <c r="I66" s="7">
        <v>0</v>
      </c>
      <c r="J66" s="7">
        <v>0</v>
      </c>
      <c r="K66" s="7">
        <v>0</v>
      </c>
      <c r="L66" s="7">
        <v>0</v>
      </c>
      <c r="M66" s="7">
        <v>0</v>
      </c>
      <c r="N66" s="10">
        <f>'Calc_85%'!G60+'Calc_85%'!H60</f>
        <v>0</v>
      </c>
      <c r="O66" s="7">
        <v>0</v>
      </c>
      <c r="P66" s="7">
        <v>0</v>
      </c>
      <c r="Q66" s="7">
        <v>0</v>
      </c>
      <c r="R66" s="1"/>
      <c r="S66" s="1"/>
      <c r="T66" s="1"/>
      <c r="U66" s="1"/>
    </row>
    <row r="67" spans="1:21" x14ac:dyDescent="0.25">
      <c r="A67" s="1"/>
      <c r="B67" s="1"/>
      <c r="C67" s="7">
        <v>52</v>
      </c>
      <c r="D67" s="8">
        <f>IFERROR('Calc_85%'!K61,0)</f>
        <v>45931</v>
      </c>
      <c r="E67" s="9">
        <f t="shared" si="0"/>
        <v>31</v>
      </c>
      <c r="F67" s="10">
        <f t="shared" si="1"/>
        <v>23904.479166666668</v>
      </c>
      <c r="G67" s="10">
        <f>'Calc_85%'!C61</f>
        <v>21250</v>
      </c>
      <c r="H67" s="10">
        <f>'Calc_85%'!D61</f>
        <v>2654.4791666666665</v>
      </c>
      <c r="I67" s="7">
        <v>0</v>
      </c>
      <c r="J67" s="7">
        <v>0</v>
      </c>
      <c r="K67" s="7">
        <v>0</v>
      </c>
      <c r="L67" s="7">
        <v>0</v>
      </c>
      <c r="M67" s="7">
        <v>0</v>
      </c>
      <c r="N67" s="10">
        <f>'Calc_85%'!G61+'Calc_85%'!H61</f>
        <v>0</v>
      </c>
      <c r="O67" s="7">
        <v>0</v>
      </c>
      <c r="P67" s="7">
        <v>0</v>
      </c>
      <c r="Q67" s="7">
        <v>0</v>
      </c>
      <c r="R67" s="1"/>
      <c r="S67" s="1"/>
      <c r="T67" s="1"/>
      <c r="U67" s="1"/>
    </row>
    <row r="68" spans="1:21" x14ac:dyDescent="0.25">
      <c r="A68" s="1"/>
      <c r="B68" s="1"/>
      <c r="C68" s="7">
        <v>53</v>
      </c>
      <c r="D68" s="8">
        <f>IFERROR('Calc_85%'!K62,0)</f>
        <v>45962</v>
      </c>
      <c r="E68" s="9">
        <f t="shared" si="0"/>
        <v>30</v>
      </c>
      <c r="F68" s="10">
        <f t="shared" si="1"/>
        <v>23639.03125</v>
      </c>
      <c r="G68" s="10">
        <f>'Calc_85%'!C62</f>
        <v>21250</v>
      </c>
      <c r="H68" s="10">
        <f>'Calc_85%'!D62</f>
        <v>2389.03125</v>
      </c>
      <c r="I68" s="7">
        <v>0</v>
      </c>
      <c r="J68" s="7">
        <v>0</v>
      </c>
      <c r="K68" s="7">
        <v>0</v>
      </c>
      <c r="L68" s="7">
        <v>0</v>
      </c>
      <c r="M68" s="7">
        <v>0</v>
      </c>
      <c r="N68" s="10">
        <f>'Calc_85%'!G62+'Calc_85%'!H62</f>
        <v>0</v>
      </c>
      <c r="O68" s="7">
        <v>0</v>
      </c>
      <c r="P68" s="7">
        <v>0</v>
      </c>
      <c r="Q68" s="7">
        <v>0</v>
      </c>
      <c r="R68" s="1"/>
      <c r="S68" s="1"/>
      <c r="T68" s="1"/>
      <c r="U68" s="1"/>
    </row>
    <row r="69" spans="1:21" x14ac:dyDescent="0.25">
      <c r="A69" s="1"/>
      <c r="B69" s="1"/>
      <c r="C69" s="7">
        <v>54</v>
      </c>
      <c r="D69" s="8">
        <f>IFERROR('Calc_85%'!K63,0)</f>
        <v>45992</v>
      </c>
      <c r="E69" s="9">
        <f t="shared" si="0"/>
        <v>31</v>
      </c>
      <c r="F69" s="10">
        <f t="shared" si="1"/>
        <v>23373.583333333332</v>
      </c>
      <c r="G69" s="10">
        <f>'Calc_85%'!C63</f>
        <v>21250</v>
      </c>
      <c r="H69" s="10">
        <f>'Calc_85%'!D63</f>
        <v>2123.5833333333335</v>
      </c>
      <c r="I69" s="7">
        <v>0</v>
      </c>
      <c r="J69" s="7">
        <v>0</v>
      </c>
      <c r="K69" s="7">
        <v>0</v>
      </c>
      <c r="L69" s="7">
        <v>0</v>
      </c>
      <c r="M69" s="7">
        <v>0</v>
      </c>
      <c r="N69" s="10">
        <f>'Calc_85%'!G63+'Calc_85%'!H63</f>
        <v>0</v>
      </c>
      <c r="O69" s="7">
        <v>0</v>
      </c>
      <c r="P69" s="7">
        <v>0</v>
      </c>
      <c r="Q69" s="7">
        <v>0</v>
      </c>
      <c r="R69" s="1"/>
      <c r="S69" s="1"/>
      <c r="T69" s="1"/>
      <c r="U69" s="1"/>
    </row>
    <row r="70" spans="1:21" x14ac:dyDescent="0.25">
      <c r="A70" s="1"/>
      <c r="B70" s="1"/>
      <c r="C70" s="7">
        <v>55</v>
      </c>
      <c r="D70" s="8">
        <f>IFERROR('Calc_85%'!K64,0)</f>
        <v>46023</v>
      </c>
      <c r="E70" s="9">
        <f t="shared" si="0"/>
        <v>31</v>
      </c>
      <c r="F70" s="10">
        <f t="shared" si="1"/>
        <v>23108.135416666668</v>
      </c>
      <c r="G70" s="10">
        <f>'Calc_85%'!C64</f>
        <v>21250</v>
      </c>
      <c r="H70" s="10">
        <f>'Calc_85%'!D64</f>
        <v>1858.1354166666667</v>
      </c>
      <c r="I70" s="7">
        <v>0</v>
      </c>
      <c r="J70" s="7">
        <v>0</v>
      </c>
      <c r="K70" s="7">
        <v>0</v>
      </c>
      <c r="L70" s="7">
        <v>0</v>
      </c>
      <c r="M70" s="7">
        <v>0</v>
      </c>
      <c r="N70" s="10">
        <f>'Calc_85%'!G64+'Calc_85%'!H64</f>
        <v>0</v>
      </c>
      <c r="O70" s="7">
        <v>0</v>
      </c>
      <c r="P70" s="7">
        <v>0</v>
      </c>
      <c r="Q70" s="7">
        <v>0</v>
      </c>
      <c r="R70" s="1"/>
      <c r="S70" s="1"/>
      <c r="T70" s="1"/>
      <c r="U70" s="1"/>
    </row>
    <row r="71" spans="1:21" x14ac:dyDescent="0.25">
      <c r="A71" s="1"/>
      <c r="B71" s="1"/>
      <c r="C71" s="7">
        <v>56</v>
      </c>
      <c r="D71" s="8">
        <f>IFERROR('Calc_85%'!K65,0)</f>
        <v>46054</v>
      </c>
      <c r="E71" s="9">
        <f t="shared" si="0"/>
        <v>28</v>
      </c>
      <c r="F71" s="10">
        <f t="shared" si="1"/>
        <v>22842.6875</v>
      </c>
      <c r="G71" s="10">
        <f>'Calc_85%'!C65</f>
        <v>21250</v>
      </c>
      <c r="H71" s="10">
        <f>'Calc_85%'!D65</f>
        <v>1592.6875</v>
      </c>
      <c r="I71" s="7">
        <v>0</v>
      </c>
      <c r="J71" s="7">
        <v>0</v>
      </c>
      <c r="K71" s="7">
        <v>0</v>
      </c>
      <c r="L71" s="7">
        <v>0</v>
      </c>
      <c r="M71" s="7">
        <v>0</v>
      </c>
      <c r="N71" s="10">
        <f>'Calc_85%'!G65+'Calc_85%'!H65</f>
        <v>0</v>
      </c>
      <c r="O71" s="7">
        <v>0</v>
      </c>
      <c r="P71" s="7">
        <v>0</v>
      </c>
      <c r="Q71" s="7">
        <v>0</v>
      </c>
      <c r="R71" s="1"/>
      <c r="S71" s="1"/>
      <c r="T71" s="1"/>
      <c r="U71" s="1"/>
    </row>
    <row r="72" spans="1:21" x14ac:dyDescent="0.25">
      <c r="A72" s="1"/>
      <c r="B72" s="1"/>
      <c r="C72" s="7">
        <v>57</v>
      </c>
      <c r="D72" s="8">
        <f>IFERROR('Calc_85%'!K66,0)</f>
        <v>46082</v>
      </c>
      <c r="E72" s="9">
        <f t="shared" si="0"/>
        <v>31</v>
      </c>
      <c r="F72" s="10">
        <f t="shared" si="1"/>
        <v>22577.239583333332</v>
      </c>
      <c r="G72" s="10">
        <f>'Calc_85%'!C66</f>
        <v>21250</v>
      </c>
      <c r="H72" s="10">
        <f>'Calc_85%'!D66</f>
        <v>1327.2395833333333</v>
      </c>
      <c r="I72" s="7">
        <v>0</v>
      </c>
      <c r="J72" s="7">
        <v>0</v>
      </c>
      <c r="K72" s="7">
        <v>0</v>
      </c>
      <c r="L72" s="7">
        <v>0</v>
      </c>
      <c r="M72" s="7">
        <v>0</v>
      </c>
      <c r="N72" s="10">
        <f>'Calc_85%'!G66+'Calc_85%'!H66</f>
        <v>0</v>
      </c>
      <c r="O72" s="7">
        <v>0</v>
      </c>
      <c r="P72" s="7">
        <v>0</v>
      </c>
      <c r="Q72" s="7">
        <v>0</v>
      </c>
      <c r="R72" s="1"/>
      <c r="S72" s="1"/>
      <c r="T72" s="1"/>
      <c r="U72" s="1"/>
    </row>
    <row r="73" spans="1:21" x14ac:dyDescent="0.25">
      <c r="A73" s="1"/>
      <c r="B73" s="1"/>
      <c r="C73" s="7">
        <v>58</v>
      </c>
      <c r="D73" s="8">
        <f>IFERROR('Calc_85%'!K67,0)</f>
        <v>46113</v>
      </c>
      <c r="E73" s="9">
        <f t="shared" si="0"/>
        <v>30</v>
      </c>
      <c r="F73" s="10">
        <f t="shared" si="1"/>
        <v>22311.791666666668</v>
      </c>
      <c r="G73" s="10">
        <f>'Calc_85%'!C67</f>
        <v>21250</v>
      </c>
      <c r="H73" s="10">
        <f>'Calc_85%'!D67</f>
        <v>1061.7916666666667</v>
      </c>
      <c r="I73" s="7">
        <v>0</v>
      </c>
      <c r="J73" s="7">
        <v>0</v>
      </c>
      <c r="K73" s="7">
        <v>0</v>
      </c>
      <c r="L73" s="7">
        <v>0</v>
      </c>
      <c r="M73" s="7">
        <v>0</v>
      </c>
      <c r="N73" s="10">
        <f>'Calc_85%'!G67+'Calc_85%'!H67</f>
        <v>0</v>
      </c>
      <c r="O73" s="7">
        <v>0</v>
      </c>
      <c r="P73" s="7">
        <v>0</v>
      </c>
      <c r="Q73" s="7">
        <v>0</v>
      </c>
      <c r="R73" s="1"/>
      <c r="S73" s="1"/>
      <c r="T73" s="1"/>
      <c r="U73" s="1"/>
    </row>
    <row r="74" spans="1:21" x14ac:dyDescent="0.25">
      <c r="A74" s="1"/>
      <c r="B74" s="1"/>
      <c r="C74" s="7">
        <v>59</v>
      </c>
      <c r="D74" s="8">
        <f>IFERROR('Calc_85%'!K68,0)</f>
        <v>46143</v>
      </c>
      <c r="E74" s="9">
        <f t="shared" si="0"/>
        <v>31</v>
      </c>
      <c r="F74" s="10">
        <f t="shared" si="1"/>
        <v>22046.34375</v>
      </c>
      <c r="G74" s="10">
        <f>'Calc_85%'!C68</f>
        <v>21250</v>
      </c>
      <c r="H74" s="10">
        <f>'Calc_85%'!D68</f>
        <v>796.34375</v>
      </c>
      <c r="I74" s="7">
        <v>0</v>
      </c>
      <c r="J74" s="7">
        <v>0</v>
      </c>
      <c r="K74" s="7">
        <v>0</v>
      </c>
      <c r="L74" s="7">
        <v>0</v>
      </c>
      <c r="M74" s="7">
        <v>0</v>
      </c>
      <c r="N74" s="10">
        <f>'Calc_85%'!G68+'Calc_85%'!H68</f>
        <v>0</v>
      </c>
      <c r="O74" s="7">
        <v>0</v>
      </c>
      <c r="P74" s="7">
        <v>0</v>
      </c>
      <c r="Q74" s="7">
        <v>0</v>
      </c>
      <c r="R74" s="1"/>
      <c r="S74" s="1"/>
      <c r="T74" s="1"/>
      <c r="U74" s="1"/>
    </row>
    <row r="75" spans="1:21" x14ac:dyDescent="0.25">
      <c r="A75" s="1"/>
      <c r="B75" s="1"/>
      <c r="C75" s="7">
        <v>60</v>
      </c>
      <c r="D75" s="8">
        <f>IFERROR('Calc_85%'!K69,0)</f>
        <v>46174</v>
      </c>
      <c r="E75" s="9">
        <f t="shared" si="0"/>
        <v>30</v>
      </c>
      <c r="F75" s="10">
        <f t="shared" si="1"/>
        <v>21780.895833333332</v>
      </c>
      <c r="G75" s="10">
        <f>'Calc_85%'!C69</f>
        <v>21250</v>
      </c>
      <c r="H75" s="10">
        <f>'Calc_85%'!D69</f>
        <v>530.89583333333337</v>
      </c>
      <c r="I75" s="7">
        <v>0</v>
      </c>
      <c r="J75" s="7">
        <v>0</v>
      </c>
      <c r="K75" s="7">
        <v>0</v>
      </c>
      <c r="L75" s="7">
        <v>0</v>
      </c>
      <c r="M75" s="7">
        <v>0</v>
      </c>
      <c r="N75" s="10">
        <f>'Calc_85%'!G69+'Calc_85%'!H69</f>
        <v>0</v>
      </c>
      <c r="O75" s="7">
        <v>0</v>
      </c>
      <c r="P75" s="7">
        <v>0</v>
      </c>
      <c r="Q75" s="7">
        <v>0</v>
      </c>
      <c r="R75" s="1"/>
      <c r="S75" s="1"/>
      <c r="T75" s="1"/>
      <c r="U75" s="1"/>
    </row>
    <row r="76" spans="1:21" x14ac:dyDescent="0.25">
      <c r="A76" s="1"/>
      <c r="B76" s="1"/>
      <c r="C76" s="7">
        <v>61</v>
      </c>
      <c r="D76" s="8">
        <f>IFERROR('Calc_85%'!K70,0)</f>
        <v>46204</v>
      </c>
      <c r="E76" s="9">
        <f t="shared" si="0"/>
        <v>31</v>
      </c>
      <c r="F76" s="10">
        <f t="shared" si="1"/>
        <v>21515.447916666668</v>
      </c>
      <c r="G76" s="10">
        <f>'Calc_85%'!C70</f>
        <v>21250</v>
      </c>
      <c r="H76" s="10">
        <f>'Calc_85%'!D70</f>
        <v>265.44791666666669</v>
      </c>
      <c r="I76" s="7">
        <v>0</v>
      </c>
      <c r="J76" s="7">
        <v>0</v>
      </c>
      <c r="K76" s="7">
        <v>0</v>
      </c>
      <c r="L76" s="7">
        <v>0</v>
      </c>
      <c r="M76" s="7">
        <v>0</v>
      </c>
      <c r="N76" s="10">
        <f>'Calc_85%'!G70+'Calc_85%'!H70</f>
        <v>0</v>
      </c>
      <c r="O76" s="7">
        <v>0</v>
      </c>
      <c r="P76" s="7">
        <v>0</v>
      </c>
      <c r="Q76" s="7">
        <v>0</v>
      </c>
      <c r="R76" s="1"/>
      <c r="S76" s="1"/>
      <c r="T76" s="1"/>
      <c r="U76" s="1"/>
    </row>
    <row r="77" spans="1:21" x14ac:dyDescent="0.25">
      <c r="A77" s="1"/>
      <c r="B77" s="1"/>
      <c r="C77" s="7">
        <v>62</v>
      </c>
      <c r="D77" s="8">
        <f>IFERROR('Calc_85%'!K71,0)</f>
        <v>46235</v>
      </c>
      <c r="E77" s="9">
        <f t="shared" si="0"/>
        <v>31</v>
      </c>
      <c r="F77" s="10">
        <f t="shared" si="1"/>
        <v>0</v>
      </c>
      <c r="G77" s="10">
        <f>'Calc_85%'!C71</f>
        <v>0</v>
      </c>
      <c r="H77" s="10">
        <f>'Calc_85%'!D71</f>
        <v>0</v>
      </c>
      <c r="I77" s="7">
        <v>0</v>
      </c>
      <c r="J77" s="7">
        <v>0</v>
      </c>
      <c r="K77" s="7">
        <v>0</v>
      </c>
      <c r="L77" s="7">
        <v>0</v>
      </c>
      <c r="M77" s="7">
        <v>0</v>
      </c>
      <c r="N77" s="10">
        <f>'Calc_85%'!G71+'Calc_85%'!H71</f>
        <v>0</v>
      </c>
      <c r="O77" s="7">
        <v>0</v>
      </c>
      <c r="P77" s="7">
        <v>0</v>
      </c>
      <c r="Q77" s="7">
        <v>0</v>
      </c>
      <c r="R77" s="1"/>
      <c r="S77" s="1"/>
      <c r="T77" s="1"/>
      <c r="U77" s="1"/>
    </row>
    <row r="78" spans="1:21" x14ac:dyDescent="0.25">
      <c r="A78" s="1"/>
      <c r="B78" s="1"/>
      <c r="C78" s="7">
        <v>63</v>
      </c>
      <c r="D78" s="8">
        <f>IFERROR('Calc_85%'!K72,0)</f>
        <v>46266</v>
      </c>
      <c r="E78" s="9">
        <f t="shared" si="0"/>
        <v>30</v>
      </c>
      <c r="F78" s="10">
        <f t="shared" si="1"/>
        <v>0</v>
      </c>
      <c r="G78" s="10">
        <f>'Calc_85%'!C72</f>
        <v>0</v>
      </c>
      <c r="H78" s="10">
        <f>'Calc_85%'!D72</f>
        <v>0</v>
      </c>
      <c r="I78" s="7">
        <v>0</v>
      </c>
      <c r="J78" s="7">
        <v>0</v>
      </c>
      <c r="K78" s="7">
        <v>0</v>
      </c>
      <c r="L78" s="7">
        <v>0</v>
      </c>
      <c r="M78" s="7">
        <v>0</v>
      </c>
      <c r="N78" s="10">
        <f>'Calc_85%'!G72+'Calc_85%'!H72</f>
        <v>0</v>
      </c>
      <c r="O78" s="7">
        <v>0</v>
      </c>
      <c r="P78" s="7">
        <v>0</v>
      </c>
      <c r="Q78" s="7">
        <v>0</v>
      </c>
      <c r="R78" s="1"/>
      <c r="S78" s="1"/>
      <c r="T78" s="1"/>
      <c r="U78" s="1"/>
    </row>
    <row r="79" spans="1:21" x14ac:dyDescent="0.25">
      <c r="A79" s="1"/>
      <c r="B79" s="1"/>
      <c r="C79" s="7">
        <v>64</v>
      </c>
      <c r="D79" s="8">
        <f>IFERROR('Calc_85%'!K73,0)</f>
        <v>46296</v>
      </c>
      <c r="E79" s="9">
        <f t="shared" si="0"/>
        <v>31</v>
      </c>
      <c r="F79" s="10">
        <f t="shared" si="1"/>
        <v>0</v>
      </c>
      <c r="G79" s="10">
        <f>'Calc_85%'!C73</f>
        <v>0</v>
      </c>
      <c r="H79" s="10">
        <f>'Calc_85%'!D73</f>
        <v>0</v>
      </c>
      <c r="I79" s="7">
        <v>0</v>
      </c>
      <c r="J79" s="7">
        <v>0</v>
      </c>
      <c r="K79" s="7">
        <v>0</v>
      </c>
      <c r="L79" s="7">
        <v>0</v>
      </c>
      <c r="M79" s="7">
        <v>0</v>
      </c>
      <c r="N79" s="10">
        <f>'Calc_85%'!G73+'Calc_85%'!H73</f>
        <v>0</v>
      </c>
      <c r="O79" s="7">
        <v>0</v>
      </c>
      <c r="P79" s="7">
        <v>0</v>
      </c>
      <c r="Q79" s="7">
        <v>0</v>
      </c>
      <c r="R79" s="1"/>
      <c r="S79" s="1"/>
      <c r="T79" s="1"/>
      <c r="U79" s="1"/>
    </row>
    <row r="80" spans="1:21" x14ac:dyDescent="0.25">
      <c r="A80" s="1"/>
      <c r="B80" s="1"/>
      <c r="C80" s="7">
        <v>65</v>
      </c>
      <c r="D80" s="8">
        <f>IFERROR('Calc_85%'!K74,0)</f>
        <v>46327</v>
      </c>
      <c r="E80" s="9">
        <f t="shared" si="0"/>
        <v>30</v>
      </c>
      <c r="F80" s="10">
        <f t="shared" si="1"/>
        <v>0</v>
      </c>
      <c r="G80" s="10">
        <f>'Calc_85%'!C74</f>
        <v>0</v>
      </c>
      <c r="H80" s="10">
        <f>'Calc_85%'!D74</f>
        <v>0</v>
      </c>
      <c r="I80" s="7">
        <v>0</v>
      </c>
      <c r="J80" s="7">
        <v>0</v>
      </c>
      <c r="K80" s="7">
        <v>0</v>
      </c>
      <c r="L80" s="7">
        <v>0</v>
      </c>
      <c r="M80" s="7">
        <v>0</v>
      </c>
      <c r="N80" s="10">
        <f>'Calc_85%'!G74+'Calc_85%'!H74</f>
        <v>0</v>
      </c>
      <c r="O80" s="7">
        <v>0</v>
      </c>
      <c r="P80" s="7">
        <v>0</v>
      </c>
      <c r="Q80" s="7">
        <v>0</v>
      </c>
      <c r="R80" s="1"/>
      <c r="S80" s="1"/>
      <c r="T80" s="1"/>
      <c r="U80" s="1"/>
    </row>
    <row r="81" spans="1:21" x14ac:dyDescent="0.25">
      <c r="A81" s="1"/>
      <c r="B81" s="1"/>
      <c r="C81" s="7">
        <v>66</v>
      </c>
      <c r="D81" s="8">
        <f>IFERROR('Calc_85%'!K75,0)</f>
        <v>46357</v>
      </c>
      <c r="E81" s="9">
        <f t="shared" ref="E81:E144" si="2">EOMONTH(D81,0)-D81+1</f>
        <v>31</v>
      </c>
      <c r="F81" s="10">
        <f t="shared" ref="F81:F144" si="3">SUM(G81:O81)</f>
        <v>0</v>
      </c>
      <c r="G81" s="10">
        <f>'Calc_85%'!C75</f>
        <v>0</v>
      </c>
      <c r="H81" s="10">
        <f>'Calc_85%'!D75</f>
        <v>0</v>
      </c>
      <c r="I81" s="7">
        <v>0</v>
      </c>
      <c r="J81" s="7">
        <v>0</v>
      </c>
      <c r="K81" s="7">
        <v>0</v>
      </c>
      <c r="L81" s="7">
        <v>0</v>
      </c>
      <c r="M81" s="7">
        <v>0</v>
      </c>
      <c r="N81" s="10">
        <f>'Calc_85%'!G75+'Calc_85%'!H75</f>
        <v>0</v>
      </c>
      <c r="O81" s="7">
        <v>0</v>
      </c>
      <c r="P81" s="7">
        <v>0</v>
      </c>
      <c r="Q81" s="7">
        <v>0</v>
      </c>
      <c r="R81" s="1"/>
      <c r="S81" s="1"/>
      <c r="T81" s="1"/>
      <c r="U81" s="1"/>
    </row>
    <row r="82" spans="1:21" x14ac:dyDescent="0.25">
      <c r="A82" s="1"/>
      <c r="B82" s="1"/>
      <c r="C82" s="7">
        <v>67</v>
      </c>
      <c r="D82" s="8">
        <f>IFERROR('Calc_85%'!K76,0)</f>
        <v>46388</v>
      </c>
      <c r="E82" s="9">
        <f t="shared" si="2"/>
        <v>31</v>
      </c>
      <c r="F82" s="10">
        <f t="shared" si="3"/>
        <v>0</v>
      </c>
      <c r="G82" s="10">
        <f>'Calc_85%'!C76</f>
        <v>0</v>
      </c>
      <c r="H82" s="10">
        <f>'Calc_85%'!D76</f>
        <v>0</v>
      </c>
      <c r="I82" s="7">
        <v>0</v>
      </c>
      <c r="J82" s="7">
        <v>0</v>
      </c>
      <c r="K82" s="7">
        <v>0</v>
      </c>
      <c r="L82" s="7">
        <v>0</v>
      </c>
      <c r="M82" s="7">
        <v>0</v>
      </c>
      <c r="N82" s="10">
        <f>'Calc_85%'!G76+'Calc_85%'!H76</f>
        <v>0</v>
      </c>
      <c r="O82" s="7">
        <v>0</v>
      </c>
      <c r="P82" s="7">
        <v>0</v>
      </c>
      <c r="Q82" s="7">
        <v>0</v>
      </c>
      <c r="R82" s="1"/>
      <c r="S82" s="1"/>
      <c r="T82" s="1"/>
      <c r="U82" s="1"/>
    </row>
    <row r="83" spans="1:21" x14ac:dyDescent="0.25">
      <c r="A83" s="1"/>
      <c r="B83" s="1"/>
      <c r="C83" s="7">
        <v>68</v>
      </c>
      <c r="D83" s="8">
        <f>IFERROR('Calc_85%'!K77,0)</f>
        <v>46419</v>
      </c>
      <c r="E83" s="9">
        <f t="shared" si="2"/>
        <v>28</v>
      </c>
      <c r="F83" s="10">
        <f t="shared" si="3"/>
        <v>0</v>
      </c>
      <c r="G83" s="10">
        <f>'Calc_85%'!C77</f>
        <v>0</v>
      </c>
      <c r="H83" s="10">
        <f>'Calc_85%'!D77</f>
        <v>0</v>
      </c>
      <c r="I83" s="7">
        <v>0</v>
      </c>
      <c r="J83" s="7">
        <v>0</v>
      </c>
      <c r="K83" s="7">
        <v>0</v>
      </c>
      <c r="L83" s="7">
        <v>0</v>
      </c>
      <c r="M83" s="7">
        <v>0</v>
      </c>
      <c r="N83" s="10">
        <f>'Calc_85%'!G77+'Calc_85%'!H77</f>
        <v>0</v>
      </c>
      <c r="O83" s="7">
        <v>0</v>
      </c>
      <c r="P83" s="7">
        <v>0</v>
      </c>
      <c r="Q83" s="7">
        <v>0</v>
      </c>
      <c r="R83" s="1"/>
      <c r="S83" s="1"/>
      <c r="T83" s="1"/>
      <c r="U83" s="1"/>
    </row>
    <row r="84" spans="1:21" x14ac:dyDescent="0.25">
      <c r="A84" s="1"/>
      <c r="B84" s="1"/>
      <c r="C84" s="7">
        <v>69</v>
      </c>
      <c r="D84" s="8">
        <f>IFERROR('Calc_85%'!K78,0)</f>
        <v>46447</v>
      </c>
      <c r="E84" s="9">
        <f t="shared" si="2"/>
        <v>31</v>
      </c>
      <c r="F84" s="10">
        <f t="shared" si="3"/>
        <v>0</v>
      </c>
      <c r="G84" s="10">
        <f>'Calc_85%'!C78</f>
        <v>0</v>
      </c>
      <c r="H84" s="10">
        <f>'Calc_85%'!D78</f>
        <v>0</v>
      </c>
      <c r="I84" s="7">
        <v>0</v>
      </c>
      <c r="J84" s="7">
        <v>0</v>
      </c>
      <c r="K84" s="7">
        <v>0</v>
      </c>
      <c r="L84" s="7">
        <v>0</v>
      </c>
      <c r="M84" s="7">
        <v>0</v>
      </c>
      <c r="N84" s="10">
        <f>'Calc_85%'!G78+'Calc_85%'!H78</f>
        <v>0</v>
      </c>
      <c r="O84" s="7">
        <v>0</v>
      </c>
      <c r="P84" s="7">
        <v>0</v>
      </c>
      <c r="Q84" s="7">
        <v>0</v>
      </c>
      <c r="R84" s="1"/>
      <c r="S84" s="1"/>
      <c r="T84" s="1"/>
      <c r="U84" s="1"/>
    </row>
    <row r="85" spans="1:21" x14ac:dyDescent="0.25">
      <c r="A85" s="1"/>
      <c r="B85" s="1"/>
      <c r="C85" s="7">
        <v>70</v>
      </c>
      <c r="D85" s="8">
        <f>IFERROR('Calc_85%'!K79,0)</f>
        <v>46478</v>
      </c>
      <c r="E85" s="9">
        <f t="shared" si="2"/>
        <v>30</v>
      </c>
      <c r="F85" s="10">
        <f t="shared" si="3"/>
        <v>0</v>
      </c>
      <c r="G85" s="10">
        <f>'Calc_85%'!C79</f>
        <v>0</v>
      </c>
      <c r="H85" s="10">
        <f>'Calc_85%'!D79</f>
        <v>0</v>
      </c>
      <c r="I85" s="7">
        <v>0</v>
      </c>
      <c r="J85" s="7">
        <v>0</v>
      </c>
      <c r="K85" s="7">
        <v>0</v>
      </c>
      <c r="L85" s="7">
        <v>0</v>
      </c>
      <c r="M85" s="7">
        <v>0</v>
      </c>
      <c r="N85" s="10">
        <f>'Calc_85%'!G79+'Calc_85%'!H79</f>
        <v>0</v>
      </c>
      <c r="O85" s="7">
        <v>0</v>
      </c>
      <c r="P85" s="7">
        <v>0</v>
      </c>
      <c r="Q85" s="7">
        <v>0</v>
      </c>
      <c r="R85" s="1"/>
      <c r="S85" s="1"/>
      <c r="T85" s="1"/>
      <c r="U85" s="1"/>
    </row>
    <row r="86" spans="1:21" x14ac:dyDescent="0.25">
      <c r="A86" s="1"/>
      <c r="B86" s="1"/>
      <c r="C86" s="7">
        <v>71</v>
      </c>
      <c r="D86" s="8">
        <f>IFERROR('Calc_85%'!K80,0)</f>
        <v>46508</v>
      </c>
      <c r="E86" s="9">
        <f t="shared" si="2"/>
        <v>31</v>
      </c>
      <c r="F86" s="10">
        <f t="shared" si="3"/>
        <v>0</v>
      </c>
      <c r="G86" s="10">
        <f>'Calc_85%'!C80</f>
        <v>0</v>
      </c>
      <c r="H86" s="10">
        <f>'Calc_85%'!D80</f>
        <v>0</v>
      </c>
      <c r="I86" s="7">
        <v>0</v>
      </c>
      <c r="J86" s="7">
        <v>0</v>
      </c>
      <c r="K86" s="7">
        <v>0</v>
      </c>
      <c r="L86" s="7">
        <v>0</v>
      </c>
      <c r="M86" s="7">
        <v>0</v>
      </c>
      <c r="N86" s="10">
        <f>'Calc_85%'!G80+'Calc_85%'!H80</f>
        <v>0</v>
      </c>
      <c r="O86" s="7">
        <v>0</v>
      </c>
      <c r="P86" s="7">
        <v>0</v>
      </c>
      <c r="Q86" s="7">
        <v>0</v>
      </c>
      <c r="R86" s="1"/>
      <c r="S86" s="1"/>
      <c r="T86" s="1"/>
      <c r="U86" s="1"/>
    </row>
    <row r="87" spans="1:21" x14ac:dyDescent="0.25">
      <c r="A87" s="1"/>
      <c r="B87" s="1"/>
      <c r="C87" s="7">
        <v>72</v>
      </c>
      <c r="D87" s="8">
        <f>IFERROR('Calc_85%'!K81,0)</f>
        <v>46539</v>
      </c>
      <c r="E87" s="9">
        <f t="shared" si="2"/>
        <v>30</v>
      </c>
      <c r="F87" s="10">
        <f t="shared" si="3"/>
        <v>0</v>
      </c>
      <c r="G87" s="10">
        <f>'Calc_85%'!C81</f>
        <v>0</v>
      </c>
      <c r="H87" s="10">
        <f>'Calc_85%'!D81</f>
        <v>0</v>
      </c>
      <c r="I87" s="7">
        <v>0</v>
      </c>
      <c r="J87" s="7">
        <v>0</v>
      </c>
      <c r="K87" s="7">
        <v>0</v>
      </c>
      <c r="L87" s="7">
        <v>0</v>
      </c>
      <c r="M87" s="7">
        <v>0</v>
      </c>
      <c r="N87" s="10">
        <f>'Calc_85%'!G81+'Calc_85%'!H81</f>
        <v>0</v>
      </c>
      <c r="O87" s="7">
        <v>0</v>
      </c>
      <c r="P87" s="7">
        <v>0</v>
      </c>
      <c r="Q87" s="7">
        <v>0</v>
      </c>
      <c r="R87" s="1"/>
      <c r="S87" s="1"/>
      <c r="T87" s="1"/>
      <c r="U87" s="1"/>
    </row>
    <row r="88" spans="1:21" x14ac:dyDescent="0.25">
      <c r="A88" s="1"/>
      <c r="B88" s="1"/>
      <c r="C88" s="7">
        <v>73</v>
      </c>
      <c r="D88" s="8">
        <f>IFERROR('Calc_85%'!K82,0)</f>
        <v>46569</v>
      </c>
      <c r="E88" s="9">
        <f t="shared" si="2"/>
        <v>31</v>
      </c>
      <c r="F88" s="10">
        <f t="shared" si="3"/>
        <v>0</v>
      </c>
      <c r="G88" s="10">
        <f>'Calc_85%'!C82</f>
        <v>0</v>
      </c>
      <c r="H88" s="10">
        <f>'Calc_85%'!D82</f>
        <v>0</v>
      </c>
      <c r="I88" s="7">
        <v>0</v>
      </c>
      <c r="J88" s="7">
        <v>0</v>
      </c>
      <c r="K88" s="7">
        <v>0</v>
      </c>
      <c r="L88" s="7">
        <v>0</v>
      </c>
      <c r="M88" s="7">
        <v>0</v>
      </c>
      <c r="N88" s="10">
        <f>'Calc_85%'!G82+'Calc_85%'!H82</f>
        <v>0</v>
      </c>
      <c r="O88" s="7">
        <v>0</v>
      </c>
      <c r="P88" s="7">
        <v>0</v>
      </c>
      <c r="Q88" s="7">
        <v>0</v>
      </c>
      <c r="R88" s="1"/>
      <c r="S88" s="1"/>
      <c r="T88" s="1"/>
      <c r="U88" s="1"/>
    </row>
    <row r="89" spans="1:21" x14ac:dyDescent="0.25">
      <c r="A89" s="1"/>
      <c r="B89" s="1"/>
      <c r="C89" s="7">
        <v>74</v>
      </c>
      <c r="D89" s="8">
        <f>IFERROR('Calc_85%'!K83,0)</f>
        <v>46600</v>
      </c>
      <c r="E89" s="9">
        <f t="shared" si="2"/>
        <v>31</v>
      </c>
      <c r="F89" s="10">
        <f t="shared" si="3"/>
        <v>0</v>
      </c>
      <c r="G89" s="10">
        <f>'Calc_85%'!C83</f>
        <v>0</v>
      </c>
      <c r="H89" s="10">
        <f>'Calc_85%'!D83</f>
        <v>0</v>
      </c>
      <c r="I89" s="7">
        <v>0</v>
      </c>
      <c r="J89" s="7">
        <v>0</v>
      </c>
      <c r="K89" s="7">
        <v>0</v>
      </c>
      <c r="L89" s="7">
        <v>0</v>
      </c>
      <c r="M89" s="7">
        <v>0</v>
      </c>
      <c r="N89" s="10">
        <f>'Calc_85%'!G83+'Calc_85%'!H83</f>
        <v>0</v>
      </c>
      <c r="O89" s="7">
        <v>0</v>
      </c>
      <c r="P89" s="7">
        <v>0</v>
      </c>
      <c r="Q89" s="7">
        <v>0</v>
      </c>
      <c r="R89" s="1"/>
      <c r="S89" s="1"/>
      <c r="T89" s="1"/>
      <c r="U89" s="1"/>
    </row>
    <row r="90" spans="1:21" x14ac:dyDescent="0.25">
      <c r="A90" s="1"/>
      <c r="B90" s="1"/>
      <c r="C90" s="7">
        <v>75</v>
      </c>
      <c r="D90" s="8">
        <f>IFERROR('Calc_85%'!K84,0)</f>
        <v>46631</v>
      </c>
      <c r="E90" s="9">
        <f t="shared" si="2"/>
        <v>30</v>
      </c>
      <c r="F90" s="10">
        <f t="shared" si="3"/>
        <v>0</v>
      </c>
      <c r="G90" s="10">
        <f>'Calc_85%'!C84</f>
        <v>0</v>
      </c>
      <c r="H90" s="10">
        <f>'Calc_85%'!D84</f>
        <v>0</v>
      </c>
      <c r="I90" s="7">
        <v>0</v>
      </c>
      <c r="J90" s="7">
        <v>0</v>
      </c>
      <c r="K90" s="7">
        <v>0</v>
      </c>
      <c r="L90" s="7">
        <v>0</v>
      </c>
      <c r="M90" s="7">
        <v>0</v>
      </c>
      <c r="N90" s="10">
        <f>'Calc_85%'!G84+'Calc_85%'!H84</f>
        <v>0</v>
      </c>
      <c r="O90" s="7">
        <v>0</v>
      </c>
      <c r="P90" s="7">
        <v>0</v>
      </c>
      <c r="Q90" s="7">
        <v>0</v>
      </c>
      <c r="R90" s="1"/>
      <c r="S90" s="1"/>
      <c r="T90" s="1"/>
      <c r="U90" s="1"/>
    </row>
    <row r="91" spans="1:21" x14ac:dyDescent="0.25">
      <c r="A91" s="1"/>
      <c r="B91" s="1"/>
      <c r="C91" s="7">
        <v>76</v>
      </c>
      <c r="D91" s="8">
        <f>IFERROR('Calc_85%'!K85,0)</f>
        <v>46661</v>
      </c>
      <c r="E91" s="9">
        <f t="shared" si="2"/>
        <v>31</v>
      </c>
      <c r="F91" s="10">
        <f t="shared" si="3"/>
        <v>0</v>
      </c>
      <c r="G91" s="10">
        <f>'Calc_85%'!C85</f>
        <v>0</v>
      </c>
      <c r="H91" s="10">
        <f>'Calc_85%'!D85</f>
        <v>0</v>
      </c>
      <c r="I91" s="7">
        <v>0</v>
      </c>
      <c r="J91" s="7">
        <v>0</v>
      </c>
      <c r="K91" s="7">
        <v>0</v>
      </c>
      <c r="L91" s="7">
        <v>0</v>
      </c>
      <c r="M91" s="7">
        <v>0</v>
      </c>
      <c r="N91" s="10">
        <f>'Calc_85%'!G85+'Calc_85%'!H85</f>
        <v>0</v>
      </c>
      <c r="O91" s="7">
        <v>0</v>
      </c>
      <c r="P91" s="7">
        <v>0</v>
      </c>
      <c r="Q91" s="7">
        <v>0</v>
      </c>
      <c r="R91" s="1"/>
      <c r="S91" s="1"/>
      <c r="T91" s="1"/>
      <c r="U91" s="1"/>
    </row>
    <row r="92" spans="1:21" x14ac:dyDescent="0.25">
      <c r="A92" s="1"/>
      <c r="B92" s="1"/>
      <c r="C92" s="7">
        <v>77</v>
      </c>
      <c r="D92" s="8">
        <f>IFERROR('Calc_85%'!K86,0)</f>
        <v>46692</v>
      </c>
      <c r="E92" s="9">
        <f t="shared" si="2"/>
        <v>30</v>
      </c>
      <c r="F92" s="10">
        <f t="shared" si="3"/>
        <v>0</v>
      </c>
      <c r="G92" s="10">
        <f>'Calc_85%'!C86</f>
        <v>0</v>
      </c>
      <c r="H92" s="10">
        <f>'Calc_85%'!D86</f>
        <v>0</v>
      </c>
      <c r="I92" s="7">
        <v>0</v>
      </c>
      <c r="J92" s="7">
        <v>0</v>
      </c>
      <c r="K92" s="7">
        <v>0</v>
      </c>
      <c r="L92" s="7">
        <v>0</v>
      </c>
      <c r="M92" s="7">
        <v>0</v>
      </c>
      <c r="N92" s="10">
        <f>'Calc_85%'!G86+'Calc_85%'!H86</f>
        <v>0</v>
      </c>
      <c r="O92" s="7">
        <v>0</v>
      </c>
      <c r="P92" s="7">
        <v>0</v>
      </c>
      <c r="Q92" s="7">
        <v>0</v>
      </c>
      <c r="R92" s="1"/>
      <c r="S92" s="1"/>
      <c r="T92" s="1"/>
      <c r="U92" s="1"/>
    </row>
    <row r="93" spans="1:21" x14ac:dyDescent="0.25">
      <c r="A93" s="1"/>
      <c r="B93" s="1"/>
      <c r="C93" s="7">
        <v>78</v>
      </c>
      <c r="D93" s="8">
        <f>IFERROR('Calc_85%'!K87,0)</f>
        <v>46722</v>
      </c>
      <c r="E93" s="9">
        <f t="shared" si="2"/>
        <v>31</v>
      </c>
      <c r="F93" s="10">
        <f t="shared" si="3"/>
        <v>0</v>
      </c>
      <c r="G93" s="10">
        <f>'Calc_85%'!C87</f>
        <v>0</v>
      </c>
      <c r="H93" s="10">
        <f>'Calc_85%'!D87</f>
        <v>0</v>
      </c>
      <c r="I93" s="7">
        <v>0</v>
      </c>
      <c r="J93" s="7">
        <v>0</v>
      </c>
      <c r="K93" s="7">
        <v>0</v>
      </c>
      <c r="L93" s="7">
        <v>0</v>
      </c>
      <c r="M93" s="7">
        <v>0</v>
      </c>
      <c r="N93" s="10">
        <f>'Calc_85%'!G87+'Calc_85%'!H87</f>
        <v>0</v>
      </c>
      <c r="O93" s="7">
        <v>0</v>
      </c>
      <c r="P93" s="7">
        <v>0</v>
      </c>
      <c r="Q93" s="7">
        <v>0</v>
      </c>
      <c r="R93" s="1"/>
      <c r="S93" s="1"/>
      <c r="T93" s="1"/>
      <c r="U93" s="1"/>
    </row>
    <row r="94" spans="1:21" x14ac:dyDescent="0.25">
      <c r="A94" s="1"/>
      <c r="B94" s="1"/>
      <c r="C94" s="7">
        <v>79</v>
      </c>
      <c r="D94" s="8">
        <f>IFERROR('Calc_85%'!K88,0)</f>
        <v>46753</v>
      </c>
      <c r="E94" s="9">
        <f t="shared" si="2"/>
        <v>31</v>
      </c>
      <c r="F94" s="10">
        <f t="shared" si="3"/>
        <v>0</v>
      </c>
      <c r="G94" s="10">
        <f>'Calc_85%'!C88</f>
        <v>0</v>
      </c>
      <c r="H94" s="10">
        <f>'Calc_85%'!D88</f>
        <v>0</v>
      </c>
      <c r="I94" s="7">
        <v>0</v>
      </c>
      <c r="J94" s="7">
        <v>0</v>
      </c>
      <c r="K94" s="7">
        <v>0</v>
      </c>
      <c r="L94" s="7">
        <v>0</v>
      </c>
      <c r="M94" s="7">
        <v>0</v>
      </c>
      <c r="N94" s="10">
        <f>'Calc_85%'!G88+'Calc_85%'!H88</f>
        <v>0</v>
      </c>
      <c r="O94" s="7">
        <v>0</v>
      </c>
      <c r="P94" s="7">
        <v>0</v>
      </c>
      <c r="Q94" s="7">
        <v>0</v>
      </c>
      <c r="R94" s="1"/>
      <c r="S94" s="1"/>
      <c r="T94" s="1"/>
      <c r="U94" s="1"/>
    </row>
    <row r="95" spans="1:21" x14ac:dyDescent="0.25">
      <c r="A95" s="1"/>
      <c r="B95" s="1"/>
      <c r="C95" s="7">
        <v>80</v>
      </c>
      <c r="D95" s="8">
        <f>IFERROR('Calc_85%'!K89,0)</f>
        <v>46784</v>
      </c>
      <c r="E95" s="9">
        <f t="shared" si="2"/>
        <v>29</v>
      </c>
      <c r="F95" s="10">
        <f t="shared" si="3"/>
        <v>0</v>
      </c>
      <c r="G95" s="10">
        <f>'Calc_85%'!C89</f>
        <v>0</v>
      </c>
      <c r="H95" s="10">
        <f>'Calc_85%'!D89</f>
        <v>0</v>
      </c>
      <c r="I95" s="7">
        <v>0</v>
      </c>
      <c r="J95" s="7">
        <v>0</v>
      </c>
      <c r="K95" s="7">
        <v>0</v>
      </c>
      <c r="L95" s="7">
        <v>0</v>
      </c>
      <c r="M95" s="7">
        <v>0</v>
      </c>
      <c r="N95" s="10">
        <f>'Calc_85%'!G89+'Calc_85%'!H89</f>
        <v>0</v>
      </c>
      <c r="O95" s="7">
        <v>0</v>
      </c>
      <c r="P95" s="7">
        <v>0</v>
      </c>
      <c r="Q95" s="7">
        <v>0</v>
      </c>
      <c r="R95" s="1"/>
      <c r="S95" s="1"/>
      <c r="T95" s="1"/>
      <c r="U95" s="1"/>
    </row>
    <row r="96" spans="1:21" x14ac:dyDescent="0.25">
      <c r="A96" s="1"/>
      <c r="B96" s="1"/>
      <c r="C96" s="7">
        <v>81</v>
      </c>
      <c r="D96" s="8">
        <f>IFERROR('Calc_85%'!K90,0)</f>
        <v>46813</v>
      </c>
      <c r="E96" s="9">
        <f t="shared" si="2"/>
        <v>31</v>
      </c>
      <c r="F96" s="10">
        <f t="shared" si="3"/>
        <v>0</v>
      </c>
      <c r="G96" s="10">
        <f>'Calc_85%'!C90</f>
        <v>0</v>
      </c>
      <c r="H96" s="10">
        <f>'Calc_85%'!D90</f>
        <v>0</v>
      </c>
      <c r="I96" s="7">
        <v>0</v>
      </c>
      <c r="J96" s="7">
        <v>0</v>
      </c>
      <c r="K96" s="7">
        <v>0</v>
      </c>
      <c r="L96" s="7">
        <v>0</v>
      </c>
      <c r="M96" s="7">
        <v>0</v>
      </c>
      <c r="N96" s="10">
        <f>'Calc_85%'!G90+'Calc_85%'!H90</f>
        <v>0</v>
      </c>
      <c r="O96" s="7">
        <v>0</v>
      </c>
      <c r="P96" s="7">
        <v>0</v>
      </c>
      <c r="Q96" s="7">
        <v>0</v>
      </c>
      <c r="R96" s="1"/>
      <c r="S96" s="1"/>
      <c r="T96" s="1"/>
      <c r="U96" s="1"/>
    </row>
    <row r="97" spans="1:21" x14ac:dyDescent="0.25">
      <c r="A97" s="1"/>
      <c r="B97" s="1"/>
      <c r="C97" s="7">
        <v>82</v>
      </c>
      <c r="D97" s="8">
        <f>IFERROR('Calc_85%'!K91,0)</f>
        <v>46844</v>
      </c>
      <c r="E97" s="9">
        <f t="shared" si="2"/>
        <v>30</v>
      </c>
      <c r="F97" s="10">
        <f t="shared" si="3"/>
        <v>0</v>
      </c>
      <c r="G97" s="10">
        <f>'Calc_85%'!C91</f>
        <v>0</v>
      </c>
      <c r="H97" s="10">
        <f>'Calc_85%'!D91</f>
        <v>0</v>
      </c>
      <c r="I97" s="7">
        <v>0</v>
      </c>
      <c r="J97" s="7">
        <v>0</v>
      </c>
      <c r="K97" s="7">
        <v>0</v>
      </c>
      <c r="L97" s="7">
        <v>0</v>
      </c>
      <c r="M97" s="7">
        <v>0</v>
      </c>
      <c r="N97" s="10">
        <f>'Calc_85%'!G91+'Calc_85%'!H91</f>
        <v>0</v>
      </c>
      <c r="O97" s="7">
        <v>0</v>
      </c>
      <c r="P97" s="7">
        <v>0</v>
      </c>
      <c r="Q97" s="7">
        <v>0</v>
      </c>
      <c r="R97" s="1"/>
      <c r="S97" s="1"/>
      <c r="T97" s="1"/>
      <c r="U97" s="1"/>
    </row>
    <row r="98" spans="1:21" x14ac:dyDescent="0.25">
      <c r="A98" s="1"/>
      <c r="B98" s="1"/>
      <c r="C98" s="7">
        <v>83</v>
      </c>
      <c r="D98" s="8">
        <f>IFERROR('Calc_85%'!K92,0)</f>
        <v>46874</v>
      </c>
      <c r="E98" s="9">
        <f t="shared" si="2"/>
        <v>31</v>
      </c>
      <c r="F98" s="10">
        <f t="shared" si="3"/>
        <v>0</v>
      </c>
      <c r="G98" s="10">
        <f>'Calc_85%'!C92</f>
        <v>0</v>
      </c>
      <c r="H98" s="10">
        <f>'Calc_85%'!D92</f>
        <v>0</v>
      </c>
      <c r="I98" s="7">
        <v>0</v>
      </c>
      <c r="J98" s="7">
        <v>0</v>
      </c>
      <c r="K98" s="7">
        <v>0</v>
      </c>
      <c r="L98" s="7">
        <v>0</v>
      </c>
      <c r="M98" s="7">
        <v>0</v>
      </c>
      <c r="N98" s="10">
        <f>'Calc_85%'!G92+'Calc_85%'!H92</f>
        <v>0</v>
      </c>
      <c r="O98" s="7">
        <v>0</v>
      </c>
      <c r="P98" s="7">
        <v>0</v>
      </c>
      <c r="Q98" s="7">
        <v>0</v>
      </c>
      <c r="R98" s="1"/>
      <c r="S98" s="1"/>
      <c r="T98" s="1"/>
      <c r="U98" s="1"/>
    </row>
    <row r="99" spans="1:21" x14ac:dyDescent="0.25">
      <c r="A99" s="1"/>
      <c r="B99" s="1"/>
      <c r="C99" s="7">
        <v>84</v>
      </c>
      <c r="D99" s="8">
        <f>IFERROR('Calc_85%'!K93,0)</f>
        <v>46905</v>
      </c>
      <c r="E99" s="9">
        <f t="shared" si="2"/>
        <v>30</v>
      </c>
      <c r="F99" s="10">
        <f t="shared" si="3"/>
        <v>0</v>
      </c>
      <c r="G99" s="10">
        <f>'Calc_85%'!C93</f>
        <v>0</v>
      </c>
      <c r="H99" s="10">
        <f>'Calc_85%'!D93</f>
        <v>0</v>
      </c>
      <c r="I99" s="7">
        <v>0</v>
      </c>
      <c r="J99" s="7">
        <v>0</v>
      </c>
      <c r="K99" s="7">
        <v>0</v>
      </c>
      <c r="L99" s="7">
        <v>0</v>
      </c>
      <c r="M99" s="7">
        <v>0</v>
      </c>
      <c r="N99" s="10">
        <f>'Calc_85%'!G93+'Calc_85%'!H93</f>
        <v>0</v>
      </c>
      <c r="O99" s="7">
        <v>0</v>
      </c>
      <c r="P99" s="7">
        <v>0</v>
      </c>
      <c r="Q99" s="7">
        <v>0</v>
      </c>
      <c r="R99" s="1"/>
      <c r="S99" s="1"/>
      <c r="T99" s="1"/>
      <c r="U99" s="1"/>
    </row>
    <row r="100" spans="1:21" x14ac:dyDescent="0.25">
      <c r="A100" s="1"/>
      <c r="B100" s="1"/>
      <c r="C100" s="7">
        <v>85</v>
      </c>
      <c r="D100" s="8">
        <f>IFERROR('Calc_85%'!K94,0)</f>
        <v>46935</v>
      </c>
      <c r="E100" s="9">
        <f t="shared" si="2"/>
        <v>31</v>
      </c>
      <c r="F100" s="10">
        <f t="shared" si="3"/>
        <v>0</v>
      </c>
      <c r="G100" s="10">
        <f>'Calc_85%'!C94</f>
        <v>0</v>
      </c>
      <c r="H100" s="10">
        <f>'Calc_85%'!D94</f>
        <v>0</v>
      </c>
      <c r="I100" s="7">
        <v>0</v>
      </c>
      <c r="J100" s="7">
        <v>0</v>
      </c>
      <c r="K100" s="7">
        <v>0</v>
      </c>
      <c r="L100" s="7">
        <v>0</v>
      </c>
      <c r="M100" s="7">
        <v>0</v>
      </c>
      <c r="N100" s="10">
        <f>'Calc_85%'!G94+'Calc_85%'!H94</f>
        <v>0</v>
      </c>
      <c r="O100" s="7">
        <v>0</v>
      </c>
      <c r="P100" s="7">
        <v>0</v>
      </c>
      <c r="Q100" s="7">
        <v>0</v>
      </c>
      <c r="R100" s="1"/>
      <c r="S100" s="1"/>
      <c r="T100" s="1"/>
      <c r="U100" s="1"/>
    </row>
    <row r="101" spans="1:21" x14ac:dyDescent="0.25">
      <c r="A101" s="1"/>
      <c r="B101" s="1"/>
      <c r="C101" s="7">
        <v>86</v>
      </c>
      <c r="D101" s="8">
        <f>IFERROR('Calc_85%'!K95,0)</f>
        <v>46966</v>
      </c>
      <c r="E101" s="9">
        <f t="shared" si="2"/>
        <v>31</v>
      </c>
      <c r="F101" s="10">
        <f t="shared" si="3"/>
        <v>0</v>
      </c>
      <c r="G101" s="10">
        <f>'Calc_85%'!C95</f>
        <v>0</v>
      </c>
      <c r="H101" s="10">
        <f>'Calc_85%'!D95</f>
        <v>0</v>
      </c>
      <c r="I101" s="7">
        <v>0</v>
      </c>
      <c r="J101" s="7">
        <v>0</v>
      </c>
      <c r="K101" s="7">
        <v>0</v>
      </c>
      <c r="L101" s="7">
        <v>0</v>
      </c>
      <c r="M101" s="7">
        <v>0</v>
      </c>
      <c r="N101" s="10">
        <f>'Calc_85%'!G95+'Calc_85%'!H95</f>
        <v>0</v>
      </c>
      <c r="O101" s="7">
        <v>0</v>
      </c>
      <c r="P101" s="7">
        <v>0</v>
      </c>
      <c r="Q101" s="7">
        <v>0</v>
      </c>
      <c r="R101" s="1"/>
      <c r="S101" s="1"/>
      <c r="T101" s="1"/>
      <c r="U101" s="1"/>
    </row>
    <row r="102" spans="1:21" x14ac:dyDescent="0.25">
      <c r="A102" s="1"/>
      <c r="B102" s="1"/>
      <c r="C102" s="7">
        <v>87</v>
      </c>
      <c r="D102" s="8">
        <f>IFERROR('Calc_85%'!K96,0)</f>
        <v>46997</v>
      </c>
      <c r="E102" s="9">
        <f t="shared" si="2"/>
        <v>30</v>
      </c>
      <c r="F102" s="10">
        <f t="shared" si="3"/>
        <v>0</v>
      </c>
      <c r="G102" s="10">
        <f>'Calc_85%'!C96</f>
        <v>0</v>
      </c>
      <c r="H102" s="10">
        <f>'Calc_85%'!D96</f>
        <v>0</v>
      </c>
      <c r="I102" s="7">
        <v>0</v>
      </c>
      <c r="J102" s="7">
        <v>0</v>
      </c>
      <c r="K102" s="7">
        <v>0</v>
      </c>
      <c r="L102" s="7">
        <v>0</v>
      </c>
      <c r="M102" s="7">
        <v>0</v>
      </c>
      <c r="N102" s="10">
        <f>'Calc_85%'!G96+'Calc_85%'!H96</f>
        <v>0</v>
      </c>
      <c r="O102" s="7">
        <v>0</v>
      </c>
      <c r="P102" s="7">
        <v>0</v>
      </c>
      <c r="Q102" s="7">
        <v>0</v>
      </c>
      <c r="R102" s="1"/>
      <c r="S102" s="1"/>
      <c r="T102" s="1"/>
      <c r="U102" s="1"/>
    </row>
    <row r="103" spans="1:21" x14ac:dyDescent="0.25">
      <c r="A103" s="1"/>
      <c r="B103" s="1"/>
      <c r="C103" s="7">
        <v>88</v>
      </c>
      <c r="D103" s="8">
        <f>IFERROR('Calc_85%'!K97,0)</f>
        <v>47027</v>
      </c>
      <c r="E103" s="9">
        <f t="shared" si="2"/>
        <v>31</v>
      </c>
      <c r="F103" s="10">
        <f t="shared" si="3"/>
        <v>0</v>
      </c>
      <c r="G103" s="10">
        <f>'Calc_85%'!C97</f>
        <v>0</v>
      </c>
      <c r="H103" s="10">
        <f>'Calc_85%'!D97</f>
        <v>0</v>
      </c>
      <c r="I103" s="7">
        <v>0</v>
      </c>
      <c r="J103" s="7">
        <v>0</v>
      </c>
      <c r="K103" s="7">
        <v>0</v>
      </c>
      <c r="L103" s="7">
        <v>0</v>
      </c>
      <c r="M103" s="7">
        <v>0</v>
      </c>
      <c r="N103" s="10">
        <f>'Calc_85%'!G97+'Calc_85%'!H97</f>
        <v>0</v>
      </c>
      <c r="O103" s="7">
        <v>0</v>
      </c>
      <c r="P103" s="7">
        <v>0</v>
      </c>
      <c r="Q103" s="7">
        <v>0</v>
      </c>
      <c r="R103" s="1"/>
      <c r="S103" s="1"/>
      <c r="T103" s="1"/>
      <c r="U103" s="1"/>
    </row>
    <row r="104" spans="1:21" x14ac:dyDescent="0.25">
      <c r="A104" s="1"/>
      <c r="B104" s="1"/>
      <c r="C104" s="7">
        <v>89</v>
      </c>
      <c r="D104" s="8">
        <f>IFERROR('Calc_85%'!K98,0)</f>
        <v>47058</v>
      </c>
      <c r="E104" s="9">
        <f t="shared" si="2"/>
        <v>30</v>
      </c>
      <c r="F104" s="10">
        <f t="shared" si="3"/>
        <v>0</v>
      </c>
      <c r="G104" s="10">
        <f>'Calc_85%'!C98</f>
        <v>0</v>
      </c>
      <c r="H104" s="10">
        <f>'Calc_85%'!D98</f>
        <v>0</v>
      </c>
      <c r="I104" s="7">
        <v>0</v>
      </c>
      <c r="J104" s="7">
        <v>0</v>
      </c>
      <c r="K104" s="7">
        <v>0</v>
      </c>
      <c r="L104" s="7">
        <v>0</v>
      </c>
      <c r="M104" s="7">
        <v>0</v>
      </c>
      <c r="N104" s="10">
        <f>'Calc_85%'!G98+'Calc_85%'!H98</f>
        <v>0</v>
      </c>
      <c r="O104" s="7">
        <v>0</v>
      </c>
      <c r="P104" s="7">
        <v>0</v>
      </c>
      <c r="Q104" s="7">
        <v>0</v>
      </c>
      <c r="R104" s="1"/>
      <c r="S104" s="1"/>
      <c r="T104" s="1"/>
      <c r="U104" s="1"/>
    </row>
    <row r="105" spans="1:21" x14ac:dyDescent="0.25">
      <c r="A105" s="1"/>
      <c r="B105" s="1"/>
      <c r="C105" s="7">
        <v>90</v>
      </c>
      <c r="D105" s="8">
        <f>IFERROR('Calc_85%'!K99,0)</f>
        <v>47088</v>
      </c>
      <c r="E105" s="9">
        <f t="shared" si="2"/>
        <v>31</v>
      </c>
      <c r="F105" s="10">
        <f t="shared" si="3"/>
        <v>0</v>
      </c>
      <c r="G105" s="10">
        <f>'Calc_85%'!C99</f>
        <v>0</v>
      </c>
      <c r="H105" s="10">
        <f>'Calc_85%'!D99</f>
        <v>0</v>
      </c>
      <c r="I105" s="7">
        <v>0</v>
      </c>
      <c r="J105" s="7">
        <v>0</v>
      </c>
      <c r="K105" s="7">
        <v>0</v>
      </c>
      <c r="L105" s="7">
        <v>0</v>
      </c>
      <c r="M105" s="7">
        <v>0</v>
      </c>
      <c r="N105" s="10">
        <f>'Calc_85%'!G99+'Calc_85%'!H99</f>
        <v>0</v>
      </c>
      <c r="O105" s="7">
        <v>0</v>
      </c>
      <c r="P105" s="7">
        <v>0</v>
      </c>
      <c r="Q105" s="7">
        <v>0</v>
      </c>
      <c r="R105" s="1"/>
      <c r="S105" s="1"/>
      <c r="T105" s="1"/>
      <c r="U105" s="1"/>
    </row>
    <row r="106" spans="1:21" x14ac:dyDescent="0.25">
      <c r="A106" s="1"/>
      <c r="B106" s="1"/>
      <c r="C106" s="7">
        <v>91</v>
      </c>
      <c r="D106" s="8">
        <f>IFERROR('Calc_85%'!K100,0)</f>
        <v>47119</v>
      </c>
      <c r="E106" s="9">
        <f t="shared" si="2"/>
        <v>31</v>
      </c>
      <c r="F106" s="10">
        <f t="shared" si="3"/>
        <v>0</v>
      </c>
      <c r="G106" s="10">
        <f>'Calc_85%'!C100</f>
        <v>0</v>
      </c>
      <c r="H106" s="10">
        <f>'Calc_85%'!D100</f>
        <v>0</v>
      </c>
      <c r="I106" s="7">
        <v>0</v>
      </c>
      <c r="J106" s="7">
        <v>0</v>
      </c>
      <c r="K106" s="7">
        <v>0</v>
      </c>
      <c r="L106" s="7">
        <v>0</v>
      </c>
      <c r="M106" s="7">
        <v>0</v>
      </c>
      <c r="N106" s="10">
        <f>'Calc_85%'!G100+'Calc_85%'!H100</f>
        <v>0</v>
      </c>
      <c r="O106" s="7">
        <v>0</v>
      </c>
      <c r="P106" s="7">
        <v>0</v>
      </c>
      <c r="Q106" s="7">
        <v>0</v>
      </c>
      <c r="R106" s="1"/>
      <c r="S106" s="1"/>
      <c r="T106" s="1"/>
      <c r="U106" s="1"/>
    </row>
    <row r="107" spans="1:21" x14ac:dyDescent="0.25">
      <c r="A107" s="1"/>
      <c r="B107" s="1"/>
      <c r="C107" s="7">
        <v>92</v>
      </c>
      <c r="D107" s="8">
        <f>IFERROR('Calc_85%'!K101,0)</f>
        <v>47150</v>
      </c>
      <c r="E107" s="9">
        <f t="shared" si="2"/>
        <v>28</v>
      </c>
      <c r="F107" s="10">
        <f t="shared" si="3"/>
        <v>0</v>
      </c>
      <c r="G107" s="10">
        <f>'Calc_85%'!C101</f>
        <v>0</v>
      </c>
      <c r="H107" s="10">
        <f>'Calc_85%'!D101</f>
        <v>0</v>
      </c>
      <c r="I107" s="7">
        <v>0</v>
      </c>
      <c r="J107" s="7">
        <v>0</v>
      </c>
      <c r="K107" s="7">
        <v>0</v>
      </c>
      <c r="L107" s="7">
        <v>0</v>
      </c>
      <c r="M107" s="7">
        <v>0</v>
      </c>
      <c r="N107" s="10">
        <f>'Calc_85%'!G101+'Calc_85%'!H101</f>
        <v>0</v>
      </c>
      <c r="O107" s="7">
        <v>0</v>
      </c>
      <c r="P107" s="7">
        <v>0</v>
      </c>
      <c r="Q107" s="7">
        <v>0</v>
      </c>
      <c r="R107" s="1"/>
      <c r="S107" s="1"/>
      <c r="T107" s="1"/>
      <c r="U107" s="1"/>
    </row>
    <row r="108" spans="1:21" x14ac:dyDescent="0.25">
      <c r="A108" s="1"/>
      <c r="B108" s="1"/>
      <c r="C108" s="7">
        <v>93</v>
      </c>
      <c r="D108" s="8">
        <f>IFERROR('Calc_85%'!K102,0)</f>
        <v>47178</v>
      </c>
      <c r="E108" s="9">
        <f t="shared" si="2"/>
        <v>31</v>
      </c>
      <c r="F108" s="10">
        <f t="shared" si="3"/>
        <v>0</v>
      </c>
      <c r="G108" s="10">
        <f>'Calc_85%'!C102</f>
        <v>0</v>
      </c>
      <c r="H108" s="10">
        <f>'Calc_85%'!D102</f>
        <v>0</v>
      </c>
      <c r="I108" s="7">
        <v>0</v>
      </c>
      <c r="J108" s="7">
        <v>0</v>
      </c>
      <c r="K108" s="7">
        <v>0</v>
      </c>
      <c r="L108" s="7">
        <v>0</v>
      </c>
      <c r="M108" s="7">
        <v>0</v>
      </c>
      <c r="N108" s="10">
        <f>'Calc_85%'!G102+'Calc_85%'!H102</f>
        <v>0</v>
      </c>
      <c r="O108" s="7">
        <v>0</v>
      </c>
      <c r="P108" s="7">
        <v>0</v>
      </c>
      <c r="Q108" s="7">
        <v>0</v>
      </c>
      <c r="R108" s="1"/>
      <c r="S108" s="1"/>
      <c r="T108" s="1"/>
      <c r="U108" s="1"/>
    </row>
    <row r="109" spans="1:21" x14ac:dyDescent="0.25">
      <c r="A109" s="1"/>
      <c r="B109" s="1"/>
      <c r="C109" s="7">
        <v>94</v>
      </c>
      <c r="D109" s="8">
        <f>IFERROR('Calc_85%'!K103,0)</f>
        <v>47209</v>
      </c>
      <c r="E109" s="9">
        <f t="shared" si="2"/>
        <v>30</v>
      </c>
      <c r="F109" s="10">
        <f t="shared" si="3"/>
        <v>0</v>
      </c>
      <c r="G109" s="10">
        <f>'Calc_85%'!C103</f>
        <v>0</v>
      </c>
      <c r="H109" s="10">
        <f>'Calc_85%'!D103</f>
        <v>0</v>
      </c>
      <c r="I109" s="7">
        <v>0</v>
      </c>
      <c r="J109" s="7">
        <v>0</v>
      </c>
      <c r="K109" s="7">
        <v>0</v>
      </c>
      <c r="L109" s="7">
        <v>0</v>
      </c>
      <c r="M109" s="7">
        <v>0</v>
      </c>
      <c r="N109" s="10">
        <f>'Calc_85%'!G103+'Calc_85%'!H103</f>
        <v>0</v>
      </c>
      <c r="O109" s="7">
        <v>0</v>
      </c>
      <c r="P109" s="7">
        <v>0</v>
      </c>
      <c r="Q109" s="7">
        <v>0</v>
      </c>
      <c r="R109" s="1"/>
      <c r="S109" s="1"/>
      <c r="T109" s="1"/>
      <c r="U109" s="1"/>
    </row>
    <row r="110" spans="1:21" x14ac:dyDescent="0.25">
      <c r="A110" s="1"/>
      <c r="B110" s="1"/>
      <c r="C110" s="7">
        <v>95</v>
      </c>
      <c r="D110" s="8">
        <f>IFERROR('Calc_85%'!K104,0)</f>
        <v>47239</v>
      </c>
      <c r="E110" s="9">
        <f t="shared" si="2"/>
        <v>31</v>
      </c>
      <c r="F110" s="10">
        <f t="shared" si="3"/>
        <v>0</v>
      </c>
      <c r="G110" s="10">
        <f>'Calc_85%'!C104</f>
        <v>0</v>
      </c>
      <c r="H110" s="10">
        <f>'Calc_85%'!D104</f>
        <v>0</v>
      </c>
      <c r="I110" s="7">
        <v>0</v>
      </c>
      <c r="J110" s="7">
        <v>0</v>
      </c>
      <c r="K110" s="7">
        <v>0</v>
      </c>
      <c r="L110" s="7">
        <v>0</v>
      </c>
      <c r="M110" s="7">
        <v>0</v>
      </c>
      <c r="N110" s="10">
        <f>'Calc_85%'!G104+'Calc_85%'!H104</f>
        <v>0</v>
      </c>
      <c r="O110" s="7">
        <v>0</v>
      </c>
      <c r="P110" s="7">
        <v>0</v>
      </c>
      <c r="Q110" s="7">
        <v>0</v>
      </c>
      <c r="R110" s="1"/>
      <c r="S110" s="1"/>
      <c r="T110" s="1"/>
      <c r="U110" s="1"/>
    </row>
    <row r="111" spans="1:21" x14ac:dyDescent="0.25">
      <c r="A111" s="1"/>
      <c r="B111" s="1"/>
      <c r="C111" s="7">
        <v>96</v>
      </c>
      <c r="D111" s="8">
        <f>IFERROR('Calc_85%'!K105,0)</f>
        <v>47270</v>
      </c>
      <c r="E111" s="9">
        <f t="shared" si="2"/>
        <v>30</v>
      </c>
      <c r="F111" s="10">
        <f t="shared" si="3"/>
        <v>0</v>
      </c>
      <c r="G111" s="10">
        <f>'Calc_85%'!C105</f>
        <v>0</v>
      </c>
      <c r="H111" s="10">
        <f>'Calc_85%'!D105</f>
        <v>0</v>
      </c>
      <c r="I111" s="7">
        <v>0</v>
      </c>
      <c r="J111" s="7">
        <v>0</v>
      </c>
      <c r="K111" s="7">
        <v>0</v>
      </c>
      <c r="L111" s="7">
        <v>0</v>
      </c>
      <c r="M111" s="7">
        <v>0</v>
      </c>
      <c r="N111" s="10">
        <f>'Calc_85%'!G105+'Calc_85%'!H105</f>
        <v>0</v>
      </c>
      <c r="O111" s="7">
        <v>0</v>
      </c>
      <c r="P111" s="7">
        <v>0</v>
      </c>
      <c r="Q111" s="7">
        <v>0</v>
      </c>
      <c r="R111" s="1"/>
      <c r="S111" s="1"/>
      <c r="T111" s="1"/>
      <c r="U111" s="1"/>
    </row>
    <row r="112" spans="1:21" x14ac:dyDescent="0.25">
      <c r="A112" s="1"/>
      <c r="B112" s="1"/>
      <c r="C112" s="7">
        <v>97</v>
      </c>
      <c r="D112" s="8">
        <f>IFERROR('Calc_85%'!K106,0)</f>
        <v>47300</v>
      </c>
      <c r="E112" s="9">
        <f t="shared" si="2"/>
        <v>31</v>
      </c>
      <c r="F112" s="10">
        <f t="shared" si="3"/>
        <v>0</v>
      </c>
      <c r="G112" s="10">
        <f>'Calc_85%'!C106</f>
        <v>0</v>
      </c>
      <c r="H112" s="10">
        <f>'Calc_85%'!D106</f>
        <v>0</v>
      </c>
      <c r="I112" s="7">
        <v>0</v>
      </c>
      <c r="J112" s="7">
        <v>0</v>
      </c>
      <c r="K112" s="7">
        <v>0</v>
      </c>
      <c r="L112" s="7">
        <v>0</v>
      </c>
      <c r="M112" s="7">
        <v>0</v>
      </c>
      <c r="N112" s="10">
        <f>'Calc_85%'!G106+'Calc_85%'!H106</f>
        <v>0</v>
      </c>
      <c r="O112" s="7">
        <v>0</v>
      </c>
      <c r="P112" s="7">
        <v>0</v>
      </c>
      <c r="Q112" s="7">
        <v>0</v>
      </c>
      <c r="R112" s="1"/>
      <c r="S112" s="1"/>
      <c r="T112" s="1"/>
      <c r="U112" s="1"/>
    </row>
    <row r="113" spans="1:21" x14ac:dyDescent="0.25">
      <c r="A113" s="1"/>
      <c r="B113" s="1"/>
      <c r="C113" s="7">
        <v>98</v>
      </c>
      <c r="D113" s="8">
        <f>IFERROR('Calc_85%'!K107,0)</f>
        <v>47331</v>
      </c>
      <c r="E113" s="9">
        <f t="shared" si="2"/>
        <v>31</v>
      </c>
      <c r="F113" s="10">
        <f t="shared" si="3"/>
        <v>0</v>
      </c>
      <c r="G113" s="10">
        <f>'Calc_85%'!C107</f>
        <v>0</v>
      </c>
      <c r="H113" s="10">
        <f>'Calc_85%'!D107</f>
        <v>0</v>
      </c>
      <c r="I113" s="7">
        <v>0</v>
      </c>
      <c r="J113" s="7">
        <v>0</v>
      </c>
      <c r="K113" s="7">
        <v>0</v>
      </c>
      <c r="L113" s="7">
        <v>0</v>
      </c>
      <c r="M113" s="7">
        <v>0</v>
      </c>
      <c r="N113" s="10">
        <f>'Calc_85%'!G107+'Calc_85%'!H107</f>
        <v>0</v>
      </c>
      <c r="O113" s="7">
        <v>0</v>
      </c>
      <c r="P113" s="7">
        <v>0</v>
      </c>
      <c r="Q113" s="7">
        <v>0</v>
      </c>
      <c r="R113" s="1"/>
      <c r="S113" s="1"/>
      <c r="T113" s="1"/>
      <c r="U113" s="1"/>
    </row>
    <row r="114" spans="1:21" x14ac:dyDescent="0.25">
      <c r="A114" s="1"/>
      <c r="B114" s="1"/>
      <c r="C114" s="7">
        <v>99</v>
      </c>
      <c r="D114" s="8">
        <f>IFERROR('Calc_85%'!K108,0)</f>
        <v>47362</v>
      </c>
      <c r="E114" s="9">
        <f t="shared" si="2"/>
        <v>30</v>
      </c>
      <c r="F114" s="10">
        <f t="shared" si="3"/>
        <v>0</v>
      </c>
      <c r="G114" s="10">
        <f>'Calc_85%'!C108</f>
        <v>0</v>
      </c>
      <c r="H114" s="10">
        <f>'Calc_85%'!D108</f>
        <v>0</v>
      </c>
      <c r="I114" s="7">
        <v>0</v>
      </c>
      <c r="J114" s="7">
        <v>0</v>
      </c>
      <c r="K114" s="7">
        <v>0</v>
      </c>
      <c r="L114" s="7">
        <v>0</v>
      </c>
      <c r="M114" s="7">
        <v>0</v>
      </c>
      <c r="N114" s="10">
        <f>'Calc_85%'!G108+'Calc_85%'!H108</f>
        <v>0</v>
      </c>
      <c r="O114" s="7">
        <v>0</v>
      </c>
      <c r="P114" s="7">
        <v>0</v>
      </c>
      <c r="Q114" s="7">
        <v>0</v>
      </c>
      <c r="R114" s="1"/>
      <c r="S114" s="1"/>
      <c r="T114" s="1"/>
      <c r="U114" s="1"/>
    </row>
    <row r="115" spans="1:21" x14ac:dyDescent="0.25">
      <c r="A115" s="1"/>
      <c r="B115" s="1"/>
      <c r="C115" s="7">
        <v>100</v>
      </c>
      <c r="D115" s="8">
        <f>IFERROR('Calc_85%'!K109,0)</f>
        <v>47392</v>
      </c>
      <c r="E115" s="9">
        <f t="shared" si="2"/>
        <v>31</v>
      </c>
      <c r="F115" s="10">
        <f t="shared" si="3"/>
        <v>0</v>
      </c>
      <c r="G115" s="10">
        <f>'Calc_85%'!C109</f>
        <v>0</v>
      </c>
      <c r="H115" s="10">
        <f>'Calc_85%'!D109</f>
        <v>0</v>
      </c>
      <c r="I115" s="7">
        <v>0</v>
      </c>
      <c r="J115" s="7">
        <v>0</v>
      </c>
      <c r="K115" s="7">
        <v>0</v>
      </c>
      <c r="L115" s="7">
        <v>0</v>
      </c>
      <c r="M115" s="7">
        <v>0</v>
      </c>
      <c r="N115" s="10">
        <f>'Calc_85%'!G109+'Calc_85%'!H109</f>
        <v>0</v>
      </c>
      <c r="O115" s="7">
        <v>0</v>
      </c>
      <c r="P115" s="7">
        <v>0</v>
      </c>
      <c r="Q115" s="7">
        <v>0</v>
      </c>
      <c r="R115" s="1"/>
      <c r="S115" s="1"/>
      <c r="T115" s="1"/>
      <c r="U115" s="1"/>
    </row>
    <row r="116" spans="1:21" x14ac:dyDescent="0.25">
      <c r="A116" s="1"/>
      <c r="B116" s="1"/>
      <c r="C116" s="7">
        <v>101</v>
      </c>
      <c r="D116" s="8">
        <f>IFERROR('Calc_85%'!K110,0)</f>
        <v>47423</v>
      </c>
      <c r="E116" s="9">
        <f t="shared" si="2"/>
        <v>30</v>
      </c>
      <c r="F116" s="10">
        <f t="shared" si="3"/>
        <v>0</v>
      </c>
      <c r="G116" s="10">
        <f>'Calc_85%'!C110</f>
        <v>0</v>
      </c>
      <c r="H116" s="10">
        <f>'Calc_85%'!D110</f>
        <v>0</v>
      </c>
      <c r="I116" s="7">
        <v>0</v>
      </c>
      <c r="J116" s="7">
        <v>0</v>
      </c>
      <c r="K116" s="7">
        <v>0</v>
      </c>
      <c r="L116" s="7">
        <v>0</v>
      </c>
      <c r="M116" s="7">
        <v>0</v>
      </c>
      <c r="N116" s="10">
        <f>'Calc_85%'!G110+'Calc_85%'!H110</f>
        <v>0</v>
      </c>
      <c r="O116" s="7">
        <v>0</v>
      </c>
      <c r="P116" s="7">
        <v>0</v>
      </c>
      <c r="Q116" s="7">
        <v>0</v>
      </c>
      <c r="R116" s="1"/>
      <c r="S116" s="1"/>
      <c r="T116" s="1"/>
      <c r="U116" s="1"/>
    </row>
    <row r="117" spans="1:21" x14ac:dyDescent="0.25">
      <c r="A117" s="1"/>
      <c r="B117" s="1"/>
      <c r="C117" s="7">
        <v>102</v>
      </c>
      <c r="D117" s="8">
        <f>IFERROR('Calc_85%'!K111,0)</f>
        <v>47453</v>
      </c>
      <c r="E117" s="9">
        <f t="shared" si="2"/>
        <v>31</v>
      </c>
      <c r="F117" s="10">
        <f t="shared" si="3"/>
        <v>0</v>
      </c>
      <c r="G117" s="10">
        <f>'Calc_85%'!C111</f>
        <v>0</v>
      </c>
      <c r="H117" s="10">
        <f>'Calc_85%'!D111</f>
        <v>0</v>
      </c>
      <c r="I117" s="7">
        <v>0</v>
      </c>
      <c r="J117" s="7">
        <v>0</v>
      </c>
      <c r="K117" s="7">
        <v>0</v>
      </c>
      <c r="L117" s="7">
        <v>0</v>
      </c>
      <c r="M117" s="7">
        <v>0</v>
      </c>
      <c r="N117" s="10">
        <f>'Calc_85%'!G111+'Calc_85%'!H111</f>
        <v>0</v>
      </c>
      <c r="O117" s="7">
        <v>0</v>
      </c>
      <c r="P117" s="7">
        <v>0</v>
      </c>
      <c r="Q117" s="7">
        <v>0</v>
      </c>
      <c r="R117" s="1"/>
      <c r="S117" s="1"/>
      <c r="T117" s="1"/>
      <c r="U117" s="1"/>
    </row>
    <row r="118" spans="1:21" x14ac:dyDescent="0.25">
      <c r="A118" s="1"/>
      <c r="B118" s="1"/>
      <c r="C118" s="7">
        <v>103</v>
      </c>
      <c r="D118" s="8">
        <f>IFERROR('Calc_85%'!K112,0)</f>
        <v>47484</v>
      </c>
      <c r="E118" s="9">
        <f t="shared" si="2"/>
        <v>31</v>
      </c>
      <c r="F118" s="10">
        <f t="shared" si="3"/>
        <v>0</v>
      </c>
      <c r="G118" s="10">
        <f>'Calc_85%'!C112</f>
        <v>0</v>
      </c>
      <c r="H118" s="10">
        <f>'Calc_85%'!D112</f>
        <v>0</v>
      </c>
      <c r="I118" s="7">
        <v>0</v>
      </c>
      <c r="J118" s="7">
        <v>0</v>
      </c>
      <c r="K118" s="7">
        <v>0</v>
      </c>
      <c r="L118" s="7">
        <v>0</v>
      </c>
      <c r="M118" s="7">
        <v>0</v>
      </c>
      <c r="N118" s="10">
        <f>'Calc_85%'!G112+'Calc_85%'!H112</f>
        <v>0</v>
      </c>
      <c r="O118" s="7">
        <v>0</v>
      </c>
      <c r="P118" s="7">
        <v>0</v>
      </c>
      <c r="Q118" s="7">
        <v>0</v>
      </c>
      <c r="R118" s="1"/>
      <c r="S118" s="1"/>
      <c r="T118" s="1"/>
      <c r="U118" s="1"/>
    </row>
    <row r="119" spans="1:21" x14ac:dyDescent="0.25">
      <c r="A119" s="1"/>
      <c r="B119" s="1"/>
      <c r="C119" s="7">
        <v>104</v>
      </c>
      <c r="D119" s="8">
        <f>IFERROR('Calc_85%'!K113,0)</f>
        <v>47515</v>
      </c>
      <c r="E119" s="9">
        <f t="shared" si="2"/>
        <v>28</v>
      </c>
      <c r="F119" s="10">
        <f t="shared" si="3"/>
        <v>0</v>
      </c>
      <c r="G119" s="10">
        <f>'Calc_85%'!C113</f>
        <v>0</v>
      </c>
      <c r="H119" s="10">
        <f>'Calc_85%'!D113</f>
        <v>0</v>
      </c>
      <c r="I119" s="7">
        <v>0</v>
      </c>
      <c r="J119" s="7">
        <v>0</v>
      </c>
      <c r="K119" s="7">
        <v>0</v>
      </c>
      <c r="L119" s="7">
        <v>0</v>
      </c>
      <c r="M119" s="7">
        <v>0</v>
      </c>
      <c r="N119" s="10">
        <f>'Calc_85%'!G113+'Calc_85%'!H113</f>
        <v>0</v>
      </c>
      <c r="O119" s="7">
        <v>0</v>
      </c>
      <c r="P119" s="7">
        <v>0</v>
      </c>
      <c r="Q119" s="7">
        <v>0</v>
      </c>
      <c r="R119" s="1"/>
      <c r="S119" s="1"/>
      <c r="T119" s="1"/>
      <c r="U119" s="1"/>
    </row>
    <row r="120" spans="1:21" x14ac:dyDescent="0.25">
      <c r="A120" s="1"/>
      <c r="B120" s="1"/>
      <c r="C120" s="7">
        <v>105</v>
      </c>
      <c r="D120" s="8">
        <f>IFERROR('Calc_85%'!K114,0)</f>
        <v>47543</v>
      </c>
      <c r="E120" s="9">
        <f t="shared" si="2"/>
        <v>31</v>
      </c>
      <c r="F120" s="10">
        <f t="shared" si="3"/>
        <v>0</v>
      </c>
      <c r="G120" s="10">
        <f>'Calc_85%'!C114</f>
        <v>0</v>
      </c>
      <c r="H120" s="10">
        <f>'Calc_85%'!D114</f>
        <v>0</v>
      </c>
      <c r="I120" s="7">
        <v>0</v>
      </c>
      <c r="J120" s="7">
        <v>0</v>
      </c>
      <c r="K120" s="7">
        <v>0</v>
      </c>
      <c r="L120" s="7">
        <v>0</v>
      </c>
      <c r="M120" s="7">
        <v>0</v>
      </c>
      <c r="N120" s="10">
        <f>'Calc_85%'!G114+'Calc_85%'!H114</f>
        <v>0</v>
      </c>
      <c r="O120" s="7">
        <v>0</v>
      </c>
      <c r="P120" s="7">
        <v>0</v>
      </c>
      <c r="Q120" s="7">
        <v>0</v>
      </c>
      <c r="R120" s="1"/>
      <c r="S120" s="1"/>
      <c r="T120" s="1"/>
      <c r="U120" s="1"/>
    </row>
    <row r="121" spans="1:21" x14ac:dyDescent="0.25">
      <c r="A121" s="1"/>
      <c r="B121" s="1"/>
      <c r="C121" s="7">
        <v>106</v>
      </c>
      <c r="D121" s="8">
        <f>IFERROR('Calc_85%'!K115,0)</f>
        <v>47574</v>
      </c>
      <c r="E121" s="9">
        <f t="shared" si="2"/>
        <v>30</v>
      </c>
      <c r="F121" s="10">
        <f t="shared" si="3"/>
        <v>0</v>
      </c>
      <c r="G121" s="10">
        <f>'Calc_85%'!C115</f>
        <v>0</v>
      </c>
      <c r="H121" s="10">
        <f>'Calc_85%'!D115</f>
        <v>0</v>
      </c>
      <c r="I121" s="7">
        <v>0</v>
      </c>
      <c r="J121" s="7">
        <v>0</v>
      </c>
      <c r="K121" s="7">
        <v>0</v>
      </c>
      <c r="L121" s="7">
        <v>0</v>
      </c>
      <c r="M121" s="7">
        <v>0</v>
      </c>
      <c r="N121" s="10">
        <f>'Calc_85%'!G115+'Calc_85%'!H115</f>
        <v>0</v>
      </c>
      <c r="O121" s="7">
        <v>0</v>
      </c>
      <c r="P121" s="7">
        <v>0</v>
      </c>
      <c r="Q121" s="7">
        <v>0</v>
      </c>
      <c r="R121" s="1"/>
      <c r="S121" s="1"/>
      <c r="T121" s="1"/>
      <c r="U121" s="1"/>
    </row>
    <row r="122" spans="1:21" x14ac:dyDescent="0.25">
      <c r="A122" s="1"/>
      <c r="B122" s="1"/>
      <c r="C122" s="7">
        <v>107</v>
      </c>
      <c r="D122" s="8">
        <f>IFERROR('Calc_85%'!K116,0)</f>
        <v>47604</v>
      </c>
      <c r="E122" s="9">
        <f t="shared" si="2"/>
        <v>31</v>
      </c>
      <c r="F122" s="10">
        <f t="shared" si="3"/>
        <v>0</v>
      </c>
      <c r="G122" s="10">
        <f>'Calc_85%'!C116</f>
        <v>0</v>
      </c>
      <c r="H122" s="10">
        <f>'Calc_85%'!D116</f>
        <v>0</v>
      </c>
      <c r="I122" s="7">
        <v>0</v>
      </c>
      <c r="J122" s="7">
        <v>0</v>
      </c>
      <c r="K122" s="7">
        <v>0</v>
      </c>
      <c r="L122" s="7">
        <v>0</v>
      </c>
      <c r="M122" s="7">
        <v>0</v>
      </c>
      <c r="N122" s="10">
        <f>'Calc_85%'!G116+'Calc_85%'!H116</f>
        <v>0</v>
      </c>
      <c r="O122" s="7">
        <v>0</v>
      </c>
      <c r="P122" s="7">
        <v>0</v>
      </c>
      <c r="Q122" s="7">
        <v>0</v>
      </c>
      <c r="R122" s="1"/>
      <c r="S122" s="1"/>
      <c r="T122" s="1"/>
      <c r="U122" s="1"/>
    </row>
    <row r="123" spans="1:21" x14ac:dyDescent="0.25">
      <c r="A123" s="1"/>
      <c r="B123" s="1"/>
      <c r="C123" s="7">
        <v>108</v>
      </c>
      <c r="D123" s="8">
        <f>IFERROR('Calc_85%'!K117,0)</f>
        <v>47635</v>
      </c>
      <c r="E123" s="9">
        <f t="shared" si="2"/>
        <v>30</v>
      </c>
      <c r="F123" s="10">
        <f t="shared" si="3"/>
        <v>0</v>
      </c>
      <c r="G123" s="10">
        <f>'Calc_85%'!C117</f>
        <v>0</v>
      </c>
      <c r="H123" s="10">
        <f>'Calc_85%'!D117</f>
        <v>0</v>
      </c>
      <c r="I123" s="7">
        <v>0</v>
      </c>
      <c r="J123" s="7">
        <v>0</v>
      </c>
      <c r="K123" s="7">
        <v>0</v>
      </c>
      <c r="L123" s="7">
        <v>0</v>
      </c>
      <c r="M123" s="7">
        <v>0</v>
      </c>
      <c r="N123" s="10">
        <f>'Calc_85%'!G117+'Calc_85%'!H117</f>
        <v>0</v>
      </c>
      <c r="O123" s="7">
        <v>0</v>
      </c>
      <c r="P123" s="7">
        <v>0</v>
      </c>
      <c r="Q123" s="7">
        <v>0</v>
      </c>
      <c r="R123" s="1"/>
      <c r="S123" s="1"/>
      <c r="T123" s="1"/>
      <c r="U123" s="1"/>
    </row>
    <row r="124" spans="1:21" x14ac:dyDescent="0.25">
      <c r="A124" s="1"/>
      <c r="B124" s="1"/>
      <c r="C124" s="7">
        <v>109</v>
      </c>
      <c r="D124" s="8">
        <f>IFERROR('Calc_85%'!K118,0)</f>
        <v>47665</v>
      </c>
      <c r="E124" s="9">
        <f t="shared" si="2"/>
        <v>31</v>
      </c>
      <c r="F124" s="10">
        <f t="shared" si="3"/>
        <v>0</v>
      </c>
      <c r="G124" s="10">
        <f>'Calc_85%'!C118</f>
        <v>0</v>
      </c>
      <c r="H124" s="10">
        <f>'Calc_85%'!D118</f>
        <v>0</v>
      </c>
      <c r="I124" s="7">
        <v>0</v>
      </c>
      <c r="J124" s="7">
        <v>0</v>
      </c>
      <c r="K124" s="7">
        <v>0</v>
      </c>
      <c r="L124" s="7">
        <v>0</v>
      </c>
      <c r="M124" s="7">
        <v>0</v>
      </c>
      <c r="N124" s="10">
        <f>'Calc_85%'!G118+'Calc_85%'!H118</f>
        <v>0</v>
      </c>
      <c r="O124" s="7">
        <v>0</v>
      </c>
      <c r="P124" s="7">
        <v>0</v>
      </c>
      <c r="Q124" s="7">
        <v>0</v>
      </c>
      <c r="R124" s="1"/>
      <c r="S124" s="1"/>
      <c r="T124" s="1"/>
      <c r="U124" s="1"/>
    </row>
    <row r="125" spans="1:21" x14ac:dyDescent="0.25">
      <c r="A125" s="1"/>
      <c r="B125" s="1"/>
      <c r="C125" s="7">
        <v>110</v>
      </c>
      <c r="D125" s="8">
        <f>IFERROR('Calc_85%'!K119,0)</f>
        <v>47696</v>
      </c>
      <c r="E125" s="9">
        <f t="shared" si="2"/>
        <v>31</v>
      </c>
      <c r="F125" s="10">
        <f t="shared" si="3"/>
        <v>0</v>
      </c>
      <c r="G125" s="10">
        <f>'Calc_85%'!C119</f>
        <v>0</v>
      </c>
      <c r="H125" s="10">
        <f>'Calc_85%'!D119</f>
        <v>0</v>
      </c>
      <c r="I125" s="7">
        <v>0</v>
      </c>
      <c r="J125" s="7">
        <v>0</v>
      </c>
      <c r="K125" s="7">
        <v>0</v>
      </c>
      <c r="L125" s="7">
        <v>0</v>
      </c>
      <c r="M125" s="7">
        <v>0</v>
      </c>
      <c r="N125" s="10">
        <f>'Calc_85%'!G119+'Calc_85%'!H119</f>
        <v>0</v>
      </c>
      <c r="O125" s="7">
        <v>0</v>
      </c>
      <c r="P125" s="7">
        <v>0</v>
      </c>
      <c r="Q125" s="7">
        <v>0</v>
      </c>
      <c r="R125" s="1"/>
      <c r="S125" s="1"/>
      <c r="T125" s="1"/>
      <c r="U125" s="1"/>
    </row>
    <row r="126" spans="1:21" x14ac:dyDescent="0.25">
      <c r="A126" s="1"/>
      <c r="B126" s="1"/>
      <c r="C126" s="7">
        <v>111</v>
      </c>
      <c r="D126" s="8">
        <f>IFERROR('Calc_85%'!K120,0)</f>
        <v>47727</v>
      </c>
      <c r="E126" s="9">
        <f t="shared" si="2"/>
        <v>30</v>
      </c>
      <c r="F126" s="10">
        <f t="shared" si="3"/>
        <v>0</v>
      </c>
      <c r="G126" s="10">
        <f>'Calc_85%'!C120</f>
        <v>0</v>
      </c>
      <c r="H126" s="10">
        <f>'Calc_85%'!D120</f>
        <v>0</v>
      </c>
      <c r="I126" s="7">
        <v>0</v>
      </c>
      <c r="J126" s="7">
        <v>0</v>
      </c>
      <c r="K126" s="7">
        <v>0</v>
      </c>
      <c r="L126" s="7">
        <v>0</v>
      </c>
      <c r="M126" s="7">
        <v>0</v>
      </c>
      <c r="N126" s="10">
        <f>'Calc_85%'!G120+'Calc_85%'!H120</f>
        <v>0</v>
      </c>
      <c r="O126" s="7">
        <v>0</v>
      </c>
      <c r="P126" s="7">
        <v>0</v>
      </c>
      <c r="Q126" s="7">
        <v>0</v>
      </c>
      <c r="R126" s="1"/>
      <c r="S126" s="1"/>
      <c r="T126" s="1"/>
      <c r="U126" s="1"/>
    </row>
    <row r="127" spans="1:21" x14ac:dyDescent="0.25">
      <c r="A127" s="1"/>
      <c r="B127" s="1"/>
      <c r="C127" s="7">
        <v>112</v>
      </c>
      <c r="D127" s="8">
        <f>IFERROR('Calc_85%'!K121,0)</f>
        <v>47757</v>
      </c>
      <c r="E127" s="9">
        <f t="shared" si="2"/>
        <v>31</v>
      </c>
      <c r="F127" s="10">
        <f t="shared" si="3"/>
        <v>0</v>
      </c>
      <c r="G127" s="10">
        <f>'Calc_85%'!C121</f>
        <v>0</v>
      </c>
      <c r="H127" s="10">
        <f>'Calc_85%'!D121</f>
        <v>0</v>
      </c>
      <c r="I127" s="7">
        <v>0</v>
      </c>
      <c r="J127" s="7">
        <v>0</v>
      </c>
      <c r="K127" s="7">
        <v>0</v>
      </c>
      <c r="L127" s="7">
        <v>0</v>
      </c>
      <c r="M127" s="7">
        <v>0</v>
      </c>
      <c r="N127" s="10">
        <f>'Calc_85%'!G121+'Calc_85%'!H121</f>
        <v>0</v>
      </c>
      <c r="O127" s="7">
        <v>0</v>
      </c>
      <c r="P127" s="7">
        <v>0</v>
      </c>
      <c r="Q127" s="7">
        <v>0</v>
      </c>
      <c r="R127" s="1"/>
      <c r="S127" s="1"/>
      <c r="T127" s="1"/>
      <c r="U127" s="1"/>
    </row>
    <row r="128" spans="1:21" x14ac:dyDescent="0.25">
      <c r="A128" s="1"/>
      <c r="B128" s="1"/>
      <c r="C128" s="7">
        <v>113</v>
      </c>
      <c r="D128" s="8">
        <f>IFERROR('Calc_85%'!K122,0)</f>
        <v>47788</v>
      </c>
      <c r="E128" s="9">
        <f t="shared" si="2"/>
        <v>30</v>
      </c>
      <c r="F128" s="10">
        <f t="shared" si="3"/>
        <v>0</v>
      </c>
      <c r="G128" s="10">
        <f>'Calc_85%'!C122</f>
        <v>0</v>
      </c>
      <c r="H128" s="10">
        <f>'Calc_85%'!D122</f>
        <v>0</v>
      </c>
      <c r="I128" s="7">
        <v>0</v>
      </c>
      <c r="J128" s="7">
        <v>0</v>
      </c>
      <c r="K128" s="7">
        <v>0</v>
      </c>
      <c r="L128" s="7">
        <v>0</v>
      </c>
      <c r="M128" s="7">
        <v>0</v>
      </c>
      <c r="N128" s="10">
        <f>'Calc_85%'!G122+'Calc_85%'!H122</f>
        <v>0</v>
      </c>
      <c r="O128" s="7">
        <v>0</v>
      </c>
      <c r="P128" s="7">
        <v>0</v>
      </c>
      <c r="Q128" s="7">
        <v>0</v>
      </c>
      <c r="R128" s="1"/>
      <c r="S128" s="1"/>
      <c r="T128" s="1"/>
      <c r="U128" s="1"/>
    </row>
    <row r="129" spans="1:21" x14ac:dyDescent="0.25">
      <c r="A129" s="1"/>
      <c r="B129" s="1"/>
      <c r="C129" s="7">
        <v>114</v>
      </c>
      <c r="D129" s="8">
        <f>IFERROR('Calc_85%'!K123,0)</f>
        <v>47818</v>
      </c>
      <c r="E129" s="9">
        <f t="shared" si="2"/>
        <v>31</v>
      </c>
      <c r="F129" s="10">
        <f t="shared" si="3"/>
        <v>0</v>
      </c>
      <c r="G129" s="10">
        <f>'Calc_85%'!C123</f>
        <v>0</v>
      </c>
      <c r="H129" s="10">
        <f>'Calc_85%'!D123</f>
        <v>0</v>
      </c>
      <c r="I129" s="7">
        <v>0</v>
      </c>
      <c r="J129" s="7">
        <v>0</v>
      </c>
      <c r="K129" s="7">
        <v>0</v>
      </c>
      <c r="L129" s="7">
        <v>0</v>
      </c>
      <c r="M129" s="7">
        <v>0</v>
      </c>
      <c r="N129" s="10">
        <f>'Calc_85%'!G123+'Calc_85%'!H123</f>
        <v>0</v>
      </c>
      <c r="O129" s="7">
        <v>0</v>
      </c>
      <c r="P129" s="7">
        <v>0</v>
      </c>
      <c r="Q129" s="7">
        <v>0</v>
      </c>
      <c r="R129" s="1"/>
      <c r="S129" s="1"/>
      <c r="T129" s="1"/>
      <c r="U129" s="1"/>
    </row>
    <row r="130" spans="1:21" x14ac:dyDescent="0.25">
      <c r="A130" s="1"/>
      <c r="B130" s="1"/>
      <c r="C130" s="7">
        <v>115</v>
      </c>
      <c r="D130" s="8">
        <f>IFERROR('Calc_85%'!K124,0)</f>
        <v>47849</v>
      </c>
      <c r="E130" s="9">
        <f t="shared" si="2"/>
        <v>31</v>
      </c>
      <c r="F130" s="10">
        <f t="shared" si="3"/>
        <v>0</v>
      </c>
      <c r="G130" s="10">
        <f>'Calc_85%'!C124</f>
        <v>0</v>
      </c>
      <c r="H130" s="10">
        <f>'Calc_85%'!D124</f>
        <v>0</v>
      </c>
      <c r="I130" s="7">
        <v>0</v>
      </c>
      <c r="J130" s="7">
        <v>0</v>
      </c>
      <c r="K130" s="7">
        <v>0</v>
      </c>
      <c r="L130" s="7">
        <v>0</v>
      </c>
      <c r="M130" s="7">
        <v>0</v>
      </c>
      <c r="N130" s="10">
        <f>'Calc_85%'!G124+'Calc_85%'!H124</f>
        <v>0</v>
      </c>
      <c r="O130" s="7">
        <v>0</v>
      </c>
      <c r="P130" s="7">
        <v>0</v>
      </c>
      <c r="Q130" s="7">
        <v>0</v>
      </c>
      <c r="R130" s="1"/>
      <c r="S130" s="1"/>
      <c r="T130" s="1"/>
      <c r="U130" s="1"/>
    </row>
    <row r="131" spans="1:21" x14ac:dyDescent="0.25">
      <c r="A131" s="1"/>
      <c r="B131" s="1"/>
      <c r="C131" s="7">
        <v>116</v>
      </c>
      <c r="D131" s="8">
        <f>IFERROR('Calc_85%'!K125,0)</f>
        <v>47880</v>
      </c>
      <c r="E131" s="9">
        <f t="shared" si="2"/>
        <v>28</v>
      </c>
      <c r="F131" s="10">
        <f t="shared" si="3"/>
        <v>0</v>
      </c>
      <c r="G131" s="10">
        <f>'Calc_85%'!C125</f>
        <v>0</v>
      </c>
      <c r="H131" s="10">
        <f>'Calc_85%'!D125</f>
        <v>0</v>
      </c>
      <c r="I131" s="7">
        <v>0</v>
      </c>
      <c r="J131" s="7">
        <v>0</v>
      </c>
      <c r="K131" s="7">
        <v>0</v>
      </c>
      <c r="L131" s="7">
        <v>0</v>
      </c>
      <c r="M131" s="7">
        <v>0</v>
      </c>
      <c r="N131" s="10">
        <f>'Calc_85%'!G125+'Calc_85%'!H125</f>
        <v>0</v>
      </c>
      <c r="O131" s="7">
        <v>0</v>
      </c>
      <c r="P131" s="7">
        <v>0</v>
      </c>
      <c r="Q131" s="7">
        <v>0</v>
      </c>
      <c r="R131" s="1"/>
      <c r="S131" s="1"/>
      <c r="T131" s="1"/>
      <c r="U131" s="1"/>
    </row>
    <row r="132" spans="1:21" x14ac:dyDescent="0.25">
      <c r="A132" s="1"/>
      <c r="B132" s="1"/>
      <c r="C132" s="7">
        <v>117</v>
      </c>
      <c r="D132" s="8">
        <f>IFERROR('Calc_85%'!K126,0)</f>
        <v>47908</v>
      </c>
      <c r="E132" s="9">
        <f t="shared" si="2"/>
        <v>31</v>
      </c>
      <c r="F132" s="10">
        <f t="shared" si="3"/>
        <v>0</v>
      </c>
      <c r="G132" s="10">
        <f>'Calc_85%'!C126</f>
        <v>0</v>
      </c>
      <c r="H132" s="10">
        <f>'Calc_85%'!D126</f>
        <v>0</v>
      </c>
      <c r="I132" s="7">
        <v>0</v>
      </c>
      <c r="J132" s="7">
        <v>0</v>
      </c>
      <c r="K132" s="7">
        <v>0</v>
      </c>
      <c r="L132" s="7">
        <v>0</v>
      </c>
      <c r="M132" s="7">
        <v>0</v>
      </c>
      <c r="N132" s="10">
        <f>'Calc_85%'!G126+'Calc_85%'!H126</f>
        <v>0</v>
      </c>
      <c r="O132" s="7">
        <v>0</v>
      </c>
      <c r="P132" s="7">
        <v>0</v>
      </c>
      <c r="Q132" s="7">
        <v>0</v>
      </c>
      <c r="R132" s="1"/>
      <c r="S132" s="1"/>
      <c r="T132" s="1"/>
      <c r="U132" s="1"/>
    </row>
    <row r="133" spans="1:21" x14ac:dyDescent="0.25">
      <c r="A133" s="1"/>
      <c r="B133" s="1"/>
      <c r="C133" s="7">
        <v>118</v>
      </c>
      <c r="D133" s="8">
        <f>IFERROR('Calc_85%'!K127,0)</f>
        <v>47939</v>
      </c>
      <c r="E133" s="9">
        <f t="shared" si="2"/>
        <v>30</v>
      </c>
      <c r="F133" s="10">
        <f t="shared" si="3"/>
        <v>0</v>
      </c>
      <c r="G133" s="10">
        <f>'Calc_85%'!C127</f>
        <v>0</v>
      </c>
      <c r="H133" s="10">
        <f>'Calc_85%'!D127</f>
        <v>0</v>
      </c>
      <c r="I133" s="7">
        <v>0</v>
      </c>
      <c r="J133" s="7">
        <v>0</v>
      </c>
      <c r="K133" s="7">
        <v>0</v>
      </c>
      <c r="L133" s="7">
        <v>0</v>
      </c>
      <c r="M133" s="7">
        <v>0</v>
      </c>
      <c r="N133" s="10">
        <f>'Calc_85%'!G127+'Calc_85%'!H127</f>
        <v>0</v>
      </c>
      <c r="O133" s="7">
        <v>0</v>
      </c>
      <c r="P133" s="7">
        <v>0</v>
      </c>
      <c r="Q133" s="7">
        <v>0</v>
      </c>
      <c r="R133" s="1"/>
      <c r="S133" s="1"/>
      <c r="T133" s="1"/>
      <c r="U133" s="1"/>
    </row>
    <row r="134" spans="1:21" x14ac:dyDescent="0.25">
      <c r="A134" s="1"/>
      <c r="B134" s="1"/>
      <c r="C134" s="7">
        <v>119</v>
      </c>
      <c r="D134" s="8">
        <f>IFERROR('Calc_85%'!K128,0)</f>
        <v>47969</v>
      </c>
      <c r="E134" s="9">
        <f t="shared" si="2"/>
        <v>31</v>
      </c>
      <c r="F134" s="10">
        <f t="shared" si="3"/>
        <v>0</v>
      </c>
      <c r="G134" s="10">
        <f>'Calc_85%'!C128</f>
        <v>0</v>
      </c>
      <c r="H134" s="10">
        <f>'Calc_85%'!D128</f>
        <v>0</v>
      </c>
      <c r="I134" s="7">
        <v>0</v>
      </c>
      <c r="J134" s="7">
        <v>0</v>
      </c>
      <c r="K134" s="7">
        <v>0</v>
      </c>
      <c r="L134" s="7">
        <v>0</v>
      </c>
      <c r="M134" s="7">
        <v>0</v>
      </c>
      <c r="N134" s="10">
        <f>'Calc_85%'!G128+'Calc_85%'!H128</f>
        <v>0</v>
      </c>
      <c r="O134" s="7">
        <v>0</v>
      </c>
      <c r="P134" s="7">
        <v>0</v>
      </c>
      <c r="Q134" s="7">
        <v>0</v>
      </c>
      <c r="R134" s="1"/>
      <c r="S134" s="1"/>
      <c r="T134" s="1"/>
      <c r="U134" s="1"/>
    </row>
    <row r="135" spans="1:21" x14ac:dyDescent="0.25">
      <c r="A135" s="1"/>
      <c r="B135" s="1"/>
      <c r="C135" s="7">
        <v>120</v>
      </c>
      <c r="D135" s="8">
        <f>IFERROR('Calc_85%'!K129,0)</f>
        <v>48000</v>
      </c>
      <c r="E135" s="9">
        <f t="shared" si="2"/>
        <v>30</v>
      </c>
      <c r="F135" s="10">
        <f t="shared" si="3"/>
        <v>0</v>
      </c>
      <c r="G135" s="10">
        <f>'Calc_85%'!C129</f>
        <v>0</v>
      </c>
      <c r="H135" s="10">
        <f>'Calc_85%'!D129</f>
        <v>0</v>
      </c>
      <c r="I135" s="7">
        <v>0</v>
      </c>
      <c r="J135" s="7">
        <v>0</v>
      </c>
      <c r="K135" s="7">
        <v>0</v>
      </c>
      <c r="L135" s="7">
        <v>0</v>
      </c>
      <c r="M135" s="7">
        <v>0</v>
      </c>
      <c r="N135" s="10">
        <f>'Calc_85%'!G129+'Calc_85%'!H129</f>
        <v>0</v>
      </c>
      <c r="O135" s="7">
        <v>0</v>
      </c>
      <c r="P135" s="7">
        <v>0</v>
      </c>
      <c r="Q135" s="7">
        <v>0</v>
      </c>
      <c r="R135" s="1"/>
      <c r="S135" s="1"/>
      <c r="T135" s="1"/>
      <c r="U135" s="1"/>
    </row>
    <row r="136" spans="1:21" x14ac:dyDescent="0.25">
      <c r="A136" s="1"/>
      <c r="B136" s="1"/>
      <c r="C136" s="7">
        <v>121</v>
      </c>
      <c r="D136" s="8">
        <f>IFERROR('Calc_85%'!K130,0)</f>
        <v>48030</v>
      </c>
      <c r="E136" s="9">
        <f t="shared" si="2"/>
        <v>31</v>
      </c>
      <c r="F136" s="10">
        <f t="shared" si="3"/>
        <v>0</v>
      </c>
      <c r="G136" s="10">
        <f>'Calc_85%'!C130</f>
        <v>0</v>
      </c>
      <c r="H136" s="10">
        <f>'Calc_85%'!D130</f>
        <v>0</v>
      </c>
      <c r="I136" s="7">
        <v>0</v>
      </c>
      <c r="J136" s="7">
        <v>0</v>
      </c>
      <c r="K136" s="7">
        <v>0</v>
      </c>
      <c r="L136" s="7">
        <v>0</v>
      </c>
      <c r="M136" s="7">
        <v>0</v>
      </c>
      <c r="N136" s="10">
        <f>'Calc_85%'!G130+'Calc_85%'!H130</f>
        <v>0</v>
      </c>
      <c r="O136" s="7">
        <v>0</v>
      </c>
      <c r="P136" s="7">
        <v>0</v>
      </c>
      <c r="Q136" s="7">
        <v>0</v>
      </c>
      <c r="R136" s="1"/>
      <c r="S136" s="1"/>
      <c r="T136" s="1"/>
      <c r="U136" s="1"/>
    </row>
    <row r="137" spans="1:21" x14ac:dyDescent="0.25">
      <c r="A137" s="1"/>
      <c r="B137" s="1"/>
      <c r="C137" s="7">
        <v>122</v>
      </c>
      <c r="D137" s="8">
        <f>IFERROR('Calc_85%'!K131,0)</f>
        <v>48061</v>
      </c>
      <c r="E137" s="9">
        <f t="shared" si="2"/>
        <v>31</v>
      </c>
      <c r="F137" s="10">
        <f t="shared" si="3"/>
        <v>0</v>
      </c>
      <c r="G137" s="10">
        <f>'Calc_85%'!C131</f>
        <v>0</v>
      </c>
      <c r="H137" s="10">
        <f>'Calc_85%'!D131</f>
        <v>0</v>
      </c>
      <c r="I137" s="7">
        <v>0</v>
      </c>
      <c r="J137" s="7">
        <v>0</v>
      </c>
      <c r="K137" s="7">
        <v>0</v>
      </c>
      <c r="L137" s="7">
        <v>0</v>
      </c>
      <c r="M137" s="7">
        <v>0</v>
      </c>
      <c r="N137" s="10">
        <f>'Calc_85%'!G131+'Calc_85%'!H131</f>
        <v>0</v>
      </c>
      <c r="O137" s="7">
        <v>0</v>
      </c>
      <c r="P137" s="7">
        <v>0</v>
      </c>
      <c r="Q137" s="7">
        <v>0</v>
      </c>
      <c r="R137" s="1"/>
      <c r="S137" s="1"/>
      <c r="T137" s="1"/>
      <c r="U137" s="1"/>
    </row>
    <row r="138" spans="1:21" x14ac:dyDescent="0.25">
      <c r="A138" s="1"/>
      <c r="B138" s="1"/>
      <c r="C138" s="7">
        <v>123</v>
      </c>
      <c r="D138" s="8">
        <f>IFERROR('Calc_85%'!K132,0)</f>
        <v>48092</v>
      </c>
      <c r="E138" s="9">
        <f t="shared" si="2"/>
        <v>30</v>
      </c>
      <c r="F138" s="10">
        <f t="shared" si="3"/>
        <v>0</v>
      </c>
      <c r="G138" s="10">
        <f>'Calc_85%'!C132</f>
        <v>0</v>
      </c>
      <c r="H138" s="10">
        <f>'Calc_85%'!D132</f>
        <v>0</v>
      </c>
      <c r="I138" s="7">
        <v>0</v>
      </c>
      <c r="J138" s="7">
        <v>0</v>
      </c>
      <c r="K138" s="7">
        <v>0</v>
      </c>
      <c r="L138" s="7">
        <v>0</v>
      </c>
      <c r="M138" s="7">
        <v>0</v>
      </c>
      <c r="N138" s="10">
        <f>'Calc_85%'!G132+'Calc_85%'!H132</f>
        <v>0</v>
      </c>
      <c r="O138" s="7">
        <v>0</v>
      </c>
      <c r="P138" s="7">
        <v>0</v>
      </c>
      <c r="Q138" s="7">
        <v>0</v>
      </c>
      <c r="R138" s="1"/>
      <c r="S138" s="1"/>
      <c r="T138" s="1"/>
      <c r="U138" s="1"/>
    </row>
    <row r="139" spans="1:21" x14ac:dyDescent="0.25">
      <c r="A139" s="1"/>
      <c r="B139" s="1"/>
      <c r="C139" s="7">
        <v>124</v>
      </c>
      <c r="D139" s="8">
        <f>IFERROR('Calc_85%'!K133,0)</f>
        <v>48122</v>
      </c>
      <c r="E139" s="9">
        <f t="shared" si="2"/>
        <v>31</v>
      </c>
      <c r="F139" s="10">
        <f t="shared" si="3"/>
        <v>0</v>
      </c>
      <c r="G139" s="10">
        <f>'Calc_85%'!C133</f>
        <v>0</v>
      </c>
      <c r="H139" s="10">
        <f>'Calc_85%'!D133</f>
        <v>0</v>
      </c>
      <c r="I139" s="7">
        <v>0</v>
      </c>
      <c r="J139" s="7">
        <v>0</v>
      </c>
      <c r="K139" s="7">
        <v>0</v>
      </c>
      <c r="L139" s="7">
        <v>0</v>
      </c>
      <c r="M139" s="7">
        <v>0</v>
      </c>
      <c r="N139" s="10">
        <f>'Calc_85%'!G133+'Calc_85%'!H133</f>
        <v>0</v>
      </c>
      <c r="O139" s="7">
        <v>0</v>
      </c>
      <c r="P139" s="7">
        <v>0</v>
      </c>
      <c r="Q139" s="7">
        <v>0</v>
      </c>
      <c r="R139" s="1"/>
      <c r="S139" s="1"/>
      <c r="T139" s="1"/>
      <c r="U139" s="1"/>
    </row>
    <row r="140" spans="1:21" x14ac:dyDescent="0.25">
      <c r="A140" s="1"/>
      <c r="B140" s="1"/>
      <c r="C140" s="7">
        <v>125</v>
      </c>
      <c r="D140" s="8">
        <f>IFERROR('Calc_85%'!K134,0)</f>
        <v>48153</v>
      </c>
      <c r="E140" s="9">
        <f t="shared" si="2"/>
        <v>30</v>
      </c>
      <c r="F140" s="10">
        <f t="shared" si="3"/>
        <v>0</v>
      </c>
      <c r="G140" s="10">
        <f>'Calc_85%'!C134</f>
        <v>0</v>
      </c>
      <c r="H140" s="10">
        <f>'Calc_85%'!D134</f>
        <v>0</v>
      </c>
      <c r="I140" s="7">
        <v>0</v>
      </c>
      <c r="J140" s="7">
        <v>0</v>
      </c>
      <c r="K140" s="7">
        <v>0</v>
      </c>
      <c r="L140" s="7">
        <v>0</v>
      </c>
      <c r="M140" s="7">
        <v>0</v>
      </c>
      <c r="N140" s="10">
        <f>'Calc_85%'!G134+'Calc_85%'!H134</f>
        <v>0</v>
      </c>
      <c r="O140" s="7">
        <v>0</v>
      </c>
      <c r="P140" s="7">
        <v>0</v>
      </c>
      <c r="Q140" s="7">
        <v>0</v>
      </c>
      <c r="R140" s="1"/>
      <c r="S140" s="1"/>
      <c r="T140" s="1"/>
      <c r="U140" s="1"/>
    </row>
    <row r="141" spans="1:21" x14ac:dyDescent="0.25">
      <c r="A141" s="1"/>
      <c r="B141" s="1"/>
      <c r="C141" s="7">
        <v>126</v>
      </c>
      <c r="D141" s="8">
        <f>IFERROR('Calc_85%'!K135,0)</f>
        <v>48183</v>
      </c>
      <c r="E141" s="9">
        <f t="shared" si="2"/>
        <v>31</v>
      </c>
      <c r="F141" s="10">
        <f t="shared" si="3"/>
        <v>0</v>
      </c>
      <c r="G141" s="10">
        <f>'Calc_85%'!C135</f>
        <v>0</v>
      </c>
      <c r="H141" s="10">
        <f>'Calc_85%'!D135</f>
        <v>0</v>
      </c>
      <c r="I141" s="7">
        <v>0</v>
      </c>
      <c r="J141" s="7">
        <v>0</v>
      </c>
      <c r="K141" s="7">
        <v>0</v>
      </c>
      <c r="L141" s="7">
        <v>0</v>
      </c>
      <c r="M141" s="7">
        <v>0</v>
      </c>
      <c r="N141" s="10">
        <f>'Calc_85%'!G135+'Calc_85%'!H135</f>
        <v>0</v>
      </c>
      <c r="O141" s="7">
        <v>0</v>
      </c>
      <c r="P141" s="7">
        <v>0</v>
      </c>
      <c r="Q141" s="7">
        <v>0</v>
      </c>
      <c r="R141" s="1"/>
      <c r="S141" s="1"/>
      <c r="T141" s="1"/>
      <c r="U141" s="1"/>
    </row>
    <row r="142" spans="1:21" x14ac:dyDescent="0.25">
      <c r="A142" s="1"/>
      <c r="B142" s="1"/>
      <c r="C142" s="7">
        <v>127</v>
      </c>
      <c r="D142" s="8">
        <f>IFERROR('Calc_85%'!K136,0)</f>
        <v>48214</v>
      </c>
      <c r="E142" s="9">
        <f t="shared" si="2"/>
        <v>31</v>
      </c>
      <c r="F142" s="10">
        <f t="shared" si="3"/>
        <v>0</v>
      </c>
      <c r="G142" s="10">
        <f>'Calc_85%'!C136</f>
        <v>0</v>
      </c>
      <c r="H142" s="10">
        <f>'Calc_85%'!D136</f>
        <v>0</v>
      </c>
      <c r="I142" s="7">
        <v>0</v>
      </c>
      <c r="J142" s="7">
        <v>0</v>
      </c>
      <c r="K142" s="7">
        <v>0</v>
      </c>
      <c r="L142" s="7">
        <v>0</v>
      </c>
      <c r="M142" s="7">
        <v>0</v>
      </c>
      <c r="N142" s="10">
        <f>'Calc_85%'!G136+'Calc_85%'!H136</f>
        <v>0</v>
      </c>
      <c r="O142" s="7">
        <v>0</v>
      </c>
      <c r="P142" s="7">
        <v>0</v>
      </c>
      <c r="Q142" s="7">
        <v>0</v>
      </c>
      <c r="R142" s="1"/>
      <c r="S142" s="1"/>
      <c r="T142" s="1"/>
      <c r="U142" s="1"/>
    </row>
    <row r="143" spans="1:21" x14ac:dyDescent="0.25">
      <c r="A143" s="1"/>
      <c r="B143" s="1"/>
      <c r="C143" s="7">
        <v>128</v>
      </c>
      <c r="D143" s="8">
        <f>IFERROR('Calc_85%'!K137,0)</f>
        <v>48245</v>
      </c>
      <c r="E143" s="9">
        <f t="shared" si="2"/>
        <v>29</v>
      </c>
      <c r="F143" s="10">
        <f t="shared" si="3"/>
        <v>0</v>
      </c>
      <c r="G143" s="10">
        <f>'Calc_85%'!C137</f>
        <v>0</v>
      </c>
      <c r="H143" s="10">
        <f>'Calc_85%'!D137</f>
        <v>0</v>
      </c>
      <c r="I143" s="7">
        <v>0</v>
      </c>
      <c r="J143" s="7">
        <v>0</v>
      </c>
      <c r="K143" s="7">
        <v>0</v>
      </c>
      <c r="L143" s="7">
        <v>0</v>
      </c>
      <c r="M143" s="7">
        <v>0</v>
      </c>
      <c r="N143" s="10">
        <f>'Calc_85%'!G137+'Calc_85%'!H137</f>
        <v>0</v>
      </c>
      <c r="O143" s="7">
        <v>0</v>
      </c>
      <c r="P143" s="7">
        <v>0</v>
      </c>
      <c r="Q143" s="7">
        <v>0</v>
      </c>
      <c r="R143" s="1"/>
      <c r="S143" s="1"/>
      <c r="T143" s="1"/>
      <c r="U143" s="1"/>
    </row>
    <row r="144" spans="1:21" x14ac:dyDescent="0.25">
      <c r="A144" s="1"/>
      <c r="B144" s="1"/>
      <c r="C144" s="7">
        <v>129</v>
      </c>
      <c r="D144" s="8">
        <f>IFERROR('Calc_85%'!K138,0)</f>
        <v>48274</v>
      </c>
      <c r="E144" s="9">
        <f t="shared" si="2"/>
        <v>31</v>
      </c>
      <c r="F144" s="10">
        <f t="shared" si="3"/>
        <v>0</v>
      </c>
      <c r="G144" s="10">
        <f>'Calc_85%'!C138</f>
        <v>0</v>
      </c>
      <c r="H144" s="10">
        <f>'Calc_85%'!D138</f>
        <v>0</v>
      </c>
      <c r="I144" s="7">
        <v>0</v>
      </c>
      <c r="J144" s="7">
        <v>0</v>
      </c>
      <c r="K144" s="7">
        <v>0</v>
      </c>
      <c r="L144" s="7">
        <v>0</v>
      </c>
      <c r="M144" s="7">
        <v>0</v>
      </c>
      <c r="N144" s="10">
        <f>'Calc_85%'!G138+'Calc_85%'!H138</f>
        <v>0</v>
      </c>
      <c r="O144" s="7">
        <v>0</v>
      </c>
      <c r="P144" s="7">
        <v>0</v>
      </c>
      <c r="Q144" s="7">
        <v>0</v>
      </c>
      <c r="R144" s="1"/>
      <c r="S144" s="1"/>
      <c r="T144" s="1"/>
      <c r="U144" s="1"/>
    </row>
    <row r="145" spans="1:21" x14ac:dyDescent="0.25">
      <c r="A145" s="1"/>
      <c r="B145" s="1"/>
      <c r="C145" s="7">
        <v>130</v>
      </c>
      <c r="D145" s="8">
        <f>IFERROR('Calc_85%'!K139,0)</f>
        <v>48305</v>
      </c>
      <c r="E145" s="9">
        <f t="shared" ref="E145:E208" si="4">EOMONTH(D145,0)-D145+1</f>
        <v>30</v>
      </c>
      <c r="F145" s="10">
        <f t="shared" ref="F145:F208" si="5">SUM(G145:O145)</f>
        <v>0</v>
      </c>
      <c r="G145" s="10">
        <f>'Calc_85%'!C139</f>
        <v>0</v>
      </c>
      <c r="H145" s="10">
        <f>'Calc_85%'!D139</f>
        <v>0</v>
      </c>
      <c r="I145" s="7">
        <v>0</v>
      </c>
      <c r="J145" s="7">
        <v>0</v>
      </c>
      <c r="K145" s="7">
        <v>0</v>
      </c>
      <c r="L145" s="7">
        <v>0</v>
      </c>
      <c r="M145" s="7">
        <v>0</v>
      </c>
      <c r="N145" s="10">
        <f>'Calc_85%'!G139+'Calc_85%'!H139</f>
        <v>0</v>
      </c>
      <c r="O145" s="7">
        <v>0</v>
      </c>
      <c r="P145" s="7">
        <v>0</v>
      </c>
      <c r="Q145" s="7">
        <v>0</v>
      </c>
      <c r="R145" s="1"/>
      <c r="S145" s="1"/>
      <c r="T145" s="1"/>
      <c r="U145" s="1"/>
    </row>
    <row r="146" spans="1:21" x14ac:dyDescent="0.25">
      <c r="A146" s="1"/>
      <c r="B146" s="1"/>
      <c r="C146" s="7">
        <v>131</v>
      </c>
      <c r="D146" s="8">
        <f>IFERROR('Calc_85%'!K140,0)</f>
        <v>48335</v>
      </c>
      <c r="E146" s="9">
        <f t="shared" si="4"/>
        <v>31</v>
      </c>
      <c r="F146" s="10">
        <f t="shared" si="5"/>
        <v>0</v>
      </c>
      <c r="G146" s="10">
        <f>'Calc_85%'!C140</f>
        <v>0</v>
      </c>
      <c r="H146" s="10">
        <f>'Calc_85%'!D140</f>
        <v>0</v>
      </c>
      <c r="I146" s="7">
        <v>0</v>
      </c>
      <c r="J146" s="7">
        <v>0</v>
      </c>
      <c r="K146" s="7">
        <v>0</v>
      </c>
      <c r="L146" s="7">
        <v>0</v>
      </c>
      <c r="M146" s="7">
        <v>0</v>
      </c>
      <c r="N146" s="10">
        <f>'Calc_85%'!G140+'Calc_85%'!H140</f>
        <v>0</v>
      </c>
      <c r="O146" s="7">
        <v>0</v>
      </c>
      <c r="P146" s="7">
        <v>0</v>
      </c>
      <c r="Q146" s="7">
        <v>0</v>
      </c>
      <c r="R146" s="1"/>
      <c r="S146" s="1"/>
      <c r="T146" s="1"/>
      <c r="U146" s="1"/>
    </row>
    <row r="147" spans="1:21" x14ac:dyDescent="0.25">
      <c r="A147" s="1"/>
      <c r="B147" s="1"/>
      <c r="C147" s="7">
        <v>132</v>
      </c>
      <c r="D147" s="8">
        <f>IFERROR('Calc_85%'!K141,0)</f>
        <v>48366</v>
      </c>
      <c r="E147" s="9">
        <f t="shared" si="4"/>
        <v>30</v>
      </c>
      <c r="F147" s="10">
        <f t="shared" si="5"/>
        <v>0</v>
      </c>
      <c r="G147" s="10">
        <f>'Calc_85%'!C141</f>
        <v>0</v>
      </c>
      <c r="H147" s="10">
        <f>'Calc_85%'!D141</f>
        <v>0</v>
      </c>
      <c r="I147" s="7">
        <v>0</v>
      </c>
      <c r="J147" s="7">
        <v>0</v>
      </c>
      <c r="K147" s="7">
        <v>0</v>
      </c>
      <c r="L147" s="7">
        <v>0</v>
      </c>
      <c r="M147" s="7">
        <v>0</v>
      </c>
      <c r="N147" s="10">
        <f>'Calc_85%'!G141+'Calc_85%'!H141</f>
        <v>0</v>
      </c>
      <c r="O147" s="7">
        <v>0</v>
      </c>
      <c r="P147" s="7">
        <v>0</v>
      </c>
      <c r="Q147" s="7">
        <v>0</v>
      </c>
      <c r="R147" s="1"/>
      <c r="S147" s="1"/>
      <c r="T147" s="1"/>
      <c r="U147" s="1"/>
    </row>
    <row r="148" spans="1:21" x14ac:dyDescent="0.25">
      <c r="A148" s="1"/>
      <c r="B148" s="1"/>
      <c r="C148" s="7">
        <v>133</v>
      </c>
      <c r="D148" s="8">
        <f>IFERROR('Calc_85%'!K142,0)</f>
        <v>48396</v>
      </c>
      <c r="E148" s="9">
        <f t="shared" si="4"/>
        <v>31</v>
      </c>
      <c r="F148" s="10">
        <f t="shared" si="5"/>
        <v>0</v>
      </c>
      <c r="G148" s="10">
        <f>'Calc_85%'!C142</f>
        <v>0</v>
      </c>
      <c r="H148" s="10">
        <f>'Calc_85%'!D142</f>
        <v>0</v>
      </c>
      <c r="I148" s="7">
        <v>0</v>
      </c>
      <c r="J148" s="7">
        <v>0</v>
      </c>
      <c r="K148" s="7">
        <v>0</v>
      </c>
      <c r="L148" s="7">
        <v>0</v>
      </c>
      <c r="M148" s="7">
        <v>0</v>
      </c>
      <c r="N148" s="10">
        <f>'Calc_85%'!G142+'Calc_85%'!H142</f>
        <v>0</v>
      </c>
      <c r="O148" s="7">
        <v>0</v>
      </c>
      <c r="P148" s="7">
        <v>0</v>
      </c>
      <c r="Q148" s="7">
        <v>0</v>
      </c>
      <c r="R148" s="1"/>
      <c r="S148" s="1"/>
      <c r="T148" s="1"/>
      <c r="U148" s="1"/>
    </row>
    <row r="149" spans="1:21" x14ac:dyDescent="0.25">
      <c r="A149" s="1"/>
      <c r="B149" s="1"/>
      <c r="C149" s="7">
        <v>134</v>
      </c>
      <c r="D149" s="8">
        <f>IFERROR('Calc_85%'!K143,0)</f>
        <v>48427</v>
      </c>
      <c r="E149" s="9">
        <f t="shared" si="4"/>
        <v>31</v>
      </c>
      <c r="F149" s="10">
        <f t="shared" si="5"/>
        <v>0</v>
      </c>
      <c r="G149" s="10">
        <f>'Calc_85%'!C143</f>
        <v>0</v>
      </c>
      <c r="H149" s="10">
        <f>'Calc_85%'!D143</f>
        <v>0</v>
      </c>
      <c r="I149" s="7">
        <v>0</v>
      </c>
      <c r="J149" s="7">
        <v>0</v>
      </c>
      <c r="K149" s="7">
        <v>0</v>
      </c>
      <c r="L149" s="7">
        <v>0</v>
      </c>
      <c r="M149" s="7">
        <v>0</v>
      </c>
      <c r="N149" s="10">
        <f>'Calc_85%'!G143+'Calc_85%'!H143</f>
        <v>0</v>
      </c>
      <c r="O149" s="7">
        <v>0</v>
      </c>
      <c r="P149" s="7">
        <v>0</v>
      </c>
      <c r="Q149" s="7">
        <v>0</v>
      </c>
      <c r="R149" s="1"/>
      <c r="S149" s="1"/>
      <c r="T149" s="1"/>
      <c r="U149" s="1"/>
    </row>
    <row r="150" spans="1:21" x14ac:dyDescent="0.25">
      <c r="A150" s="1"/>
      <c r="B150" s="1"/>
      <c r="C150" s="7">
        <v>135</v>
      </c>
      <c r="D150" s="8">
        <f>IFERROR('Calc_85%'!K144,0)</f>
        <v>48458</v>
      </c>
      <c r="E150" s="9">
        <f t="shared" si="4"/>
        <v>30</v>
      </c>
      <c r="F150" s="10">
        <f t="shared" si="5"/>
        <v>0</v>
      </c>
      <c r="G150" s="10">
        <f>'Calc_85%'!C144</f>
        <v>0</v>
      </c>
      <c r="H150" s="10">
        <f>'Calc_85%'!D144</f>
        <v>0</v>
      </c>
      <c r="I150" s="7">
        <v>0</v>
      </c>
      <c r="J150" s="7">
        <v>0</v>
      </c>
      <c r="K150" s="7">
        <v>0</v>
      </c>
      <c r="L150" s="7">
        <v>0</v>
      </c>
      <c r="M150" s="7">
        <v>0</v>
      </c>
      <c r="N150" s="10">
        <f>'Calc_85%'!G144+'Calc_85%'!H144</f>
        <v>0</v>
      </c>
      <c r="O150" s="7">
        <v>0</v>
      </c>
      <c r="P150" s="7">
        <v>0</v>
      </c>
      <c r="Q150" s="7">
        <v>0</v>
      </c>
      <c r="R150" s="1"/>
      <c r="S150" s="1"/>
      <c r="T150" s="1"/>
      <c r="U150" s="1"/>
    </row>
    <row r="151" spans="1:21" x14ac:dyDescent="0.25">
      <c r="A151" s="1"/>
      <c r="B151" s="1"/>
      <c r="C151" s="7">
        <v>136</v>
      </c>
      <c r="D151" s="8">
        <f>IFERROR('Calc_85%'!K145,0)</f>
        <v>48488</v>
      </c>
      <c r="E151" s="9">
        <f t="shared" si="4"/>
        <v>31</v>
      </c>
      <c r="F151" s="10">
        <f t="shared" si="5"/>
        <v>0</v>
      </c>
      <c r="G151" s="10">
        <f>'Calc_85%'!C145</f>
        <v>0</v>
      </c>
      <c r="H151" s="10">
        <f>'Calc_85%'!D145</f>
        <v>0</v>
      </c>
      <c r="I151" s="7">
        <v>0</v>
      </c>
      <c r="J151" s="7">
        <v>0</v>
      </c>
      <c r="K151" s="7">
        <v>0</v>
      </c>
      <c r="L151" s="7">
        <v>0</v>
      </c>
      <c r="M151" s="7">
        <v>0</v>
      </c>
      <c r="N151" s="10">
        <f>'Calc_85%'!G145+'Calc_85%'!H145</f>
        <v>0</v>
      </c>
      <c r="O151" s="7">
        <v>0</v>
      </c>
      <c r="P151" s="7">
        <v>0</v>
      </c>
      <c r="Q151" s="7">
        <v>0</v>
      </c>
      <c r="R151" s="1"/>
      <c r="S151" s="1"/>
      <c r="T151" s="1"/>
      <c r="U151" s="1"/>
    </row>
    <row r="152" spans="1:21" x14ac:dyDescent="0.25">
      <c r="A152" s="1"/>
      <c r="B152" s="1"/>
      <c r="C152" s="7">
        <v>137</v>
      </c>
      <c r="D152" s="8">
        <f>IFERROR('Calc_85%'!K146,0)</f>
        <v>48519</v>
      </c>
      <c r="E152" s="9">
        <f t="shared" si="4"/>
        <v>30</v>
      </c>
      <c r="F152" s="10">
        <f t="shared" si="5"/>
        <v>0</v>
      </c>
      <c r="G152" s="10">
        <f>'Calc_85%'!C146</f>
        <v>0</v>
      </c>
      <c r="H152" s="10">
        <f>'Calc_85%'!D146</f>
        <v>0</v>
      </c>
      <c r="I152" s="7">
        <v>0</v>
      </c>
      <c r="J152" s="7">
        <v>0</v>
      </c>
      <c r="K152" s="7">
        <v>0</v>
      </c>
      <c r="L152" s="7">
        <v>0</v>
      </c>
      <c r="M152" s="7">
        <v>0</v>
      </c>
      <c r="N152" s="10">
        <f>'Calc_85%'!G146+'Calc_85%'!H146</f>
        <v>0</v>
      </c>
      <c r="O152" s="7">
        <v>0</v>
      </c>
      <c r="P152" s="7">
        <v>0</v>
      </c>
      <c r="Q152" s="7">
        <v>0</v>
      </c>
      <c r="R152" s="1"/>
      <c r="S152" s="1"/>
      <c r="T152" s="1"/>
      <c r="U152" s="1"/>
    </row>
    <row r="153" spans="1:21" x14ac:dyDescent="0.25">
      <c r="A153" s="1"/>
      <c r="B153" s="1"/>
      <c r="C153" s="7">
        <v>138</v>
      </c>
      <c r="D153" s="8">
        <f>IFERROR('Calc_85%'!K147,0)</f>
        <v>48549</v>
      </c>
      <c r="E153" s="9">
        <f t="shared" si="4"/>
        <v>31</v>
      </c>
      <c r="F153" s="10">
        <f t="shared" si="5"/>
        <v>0</v>
      </c>
      <c r="G153" s="10">
        <f>'Calc_85%'!C147</f>
        <v>0</v>
      </c>
      <c r="H153" s="10">
        <f>'Calc_85%'!D147</f>
        <v>0</v>
      </c>
      <c r="I153" s="7">
        <v>0</v>
      </c>
      <c r="J153" s="7">
        <v>0</v>
      </c>
      <c r="K153" s="7">
        <v>0</v>
      </c>
      <c r="L153" s="7">
        <v>0</v>
      </c>
      <c r="M153" s="7">
        <v>0</v>
      </c>
      <c r="N153" s="10">
        <f>'Calc_85%'!G147+'Calc_85%'!H147</f>
        <v>0</v>
      </c>
      <c r="O153" s="7">
        <v>0</v>
      </c>
      <c r="P153" s="7">
        <v>0</v>
      </c>
      <c r="Q153" s="7">
        <v>0</v>
      </c>
      <c r="R153" s="1"/>
      <c r="S153" s="1"/>
      <c r="T153" s="1"/>
      <c r="U153" s="1"/>
    </row>
    <row r="154" spans="1:21" x14ac:dyDescent="0.25">
      <c r="A154" s="1"/>
      <c r="B154" s="1"/>
      <c r="C154" s="7">
        <v>139</v>
      </c>
      <c r="D154" s="8">
        <f>IFERROR('Calc_85%'!K148,0)</f>
        <v>48580</v>
      </c>
      <c r="E154" s="9">
        <f t="shared" si="4"/>
        <v>31</v>
      </c>
      <c r="F154" s="10">
        <f t="shared" si="5"/>
        <v>0</v>
      </c>
      <c r="G154" s="10">
        <f>'Calc_85%'!C148</f>
        <v>0</v>
      </c>
      <c r="H154" s="10">
        <f>'Calc_85%'!D148</f>
        <v>0</v>
      </c>
      <c r="I154" s="7">
        <v>0</v>
      </c>
      <c r="J154" s="7">
        <v>0</v>
      </c>
      <c r="K154" s="7">
        <v>0</v>
      </c>
      <c r="L154" s="7">
        <v>0</v>
      </c>
      <c r="M154" s="7">
        <v>0</v>
      </c>
      <c r="N154" s="10">
        <f>'Calc_85%'!G148+'Calc_85%'!H148</f>
        <v>0</v>
      </c>
      <c r="O154" s="7">
        <v>0</v>
      </c>
      <c r="P154" s="7">
        <v>0</v>
      </c>
      <c r="Q154" s="7">
        <v>0</v>
      </c>
      <c r="R154" s="1"/>
      <c r="S154" s="1"/>
      <c r="T154" s="1"/>
      <c r="U154" s="1"/>
    </row>
    <row r="155" spans="1:21" x14ac:dyDescent="0.25">
      <c r="A155" s="1"/>
      <c r="B155" s="1"/>
      <c r="C155" s="7">
        <v>140</v>
      </c>
      <c r="D155" s="8">
        <f>IFERROR('Calc_85%'!K149,0)</f>
        <v>48611</v>
      </c>
      <c r="E155" s="9">
        <f t="shared" si="4"/>
        <v>28</v>
      </c>
      <c r="F155" s="10">
        <f t="shared" si="5"/>
        <v>0</v>
      </c>
      <c r="G155" s="10">
        <f>'Calc_85%'!C149</f>
        <v>0</v>
      </c>
      <c r="H155" s="10">
        <f>'Calc_85%'!D149</f>
        <v>0</v>
      </c>
      <c r="I155" s="7">
        <v>0</v>
      </c>
      <c r="J155" s="7">
        <v>0</v>
      </c>
      <c r="K155" s="7">
        <v>0</v>
      </c>
      <c r="L155" s="7">
        <v>0</v>
      </c>
      <c r="M155" s="7">
        <v>0</v>
      </c>
      <c r="N155" s="10">
        <f>'Calc_85%'!G149+'Calc_85%'!H149</f>
        <v>0</v>
      </c>
      <c r="O155" s="7">
        <v>0</v>
      </c>
      <c r="P155" s="7">
        <v>0</v>
      </c>
      <c r="Q155" s="7">
        <v>0</v>
      </c>
      <c r="R155" s="1"/>
      <c r="S155" s="1"/>
      <c r="T155" s="1"/>
      <c r="U155" s="1"/>
    </row>
    <row r="156" spans="1:21" x14ac:dyDescent="0.25">
      <c r="A156" s="1"/>
      <c r="B156" s="1"/>
      <c r="C156" s="7">
        <v>141</v>
      </c>
      <c r="D156" s="8">
        <f>IFERROR('Calc_85%'!K150,0)</f>
        <v>48639</v>
      </c>
      <c r="E156" s="9">
        <f t="shared" si="4"/>
        <v>31</v>
      </c>
      <c r="F156" s="10">
        <f t="shared" si="5"/>
        <v>0</v>
      </c>
      <c r="G156" s="10">
        <f>'Calc_85%'!C150</f>
        <v>0</v>
      </c>
      <c r="H156" s="10">
        <f>'Calc_85%'!D150</f>
        <v>0</v>
      </c>
      <c r="I156" s="7">
        <v>0</v>
      </c>
      <c r="J156" s="7">
        <v>0</v>
      </c>
      <c r="K156" s="7">
        <v>0</v>
      </c>
      <c r="L156" s="7">
        <v>0</v>
      </c>
      <c r="M156" s="7">
        <v>0</v>
      </c>
      <c r="N156" s="10">
        <f>'Calc_85%'!G150+'Calc_85%'!H150</f>
        <v>0</v>
      </c>
      <c r="O156" s="7">
        <v>0</v>
      </c>
      <c r="P156" s="7">
        <v>0</v>
      </c>
      <c r="Q156" s="7">
        <v>0</v>
      </c>
      <c r="R156" s="1"/>
      <c r="S156" s="1"/>
      <c r="T156" s="1"/>
      <c r="U156" s="1"/>
    </row>
    <row r="157" spans="1:21" x14ac:dyDescent="0.25">
      <c r="A157" s="1"/>
      <c r="B157" s="1"/>
      <c r="C157" s="7">
        <v>142</v>
      </c>
      <c r="D157" s="8">
        <f>IFERROR('Calc_85%'!K151,0)</f>
        <v>48670</v>
      </c>
      <c r="E157" s="9">
        <f t="shared" si="4"/>
        <v>30</v>
      </c>
      <c r="F157" s="10">
        <f t="shared" si="5"/>
        <v>0</v>
      </c>
      <c r="G157" s="10">
        <f>'Calc_85%'!C151</f>
        <v>0</v>
      </c>
      <c r="H157" s="10">
        <f>'Calc_85%'!D151</f>
        <v>0</v>
      </c>
      <c r="I157" s="7">
        <v>0</v>
      </c>
      <c r="J157" s="7">
        <v>0</v>
      </c>
      <c r="K157" s="7">
        <v>0</v>
      </c>
      <c r="L157" s="7">
        <v>0</v>
      </c>
      <c r="M157" s="7">
        <v>0</v>
      </c>
      <c r="N157" s="10">
        <f>'Calc_85%'!G151+'Calc_85%'!H151</f>
        <v>0</v>
      </c>
      <c r="O157" s="7">
        <v>0</v>
      </c>
      <c r="P157" s="7">
        <v>0</v>
      </c>
      <c r="Q157" s="7">
        <v>0</v>
      </c>
      <c r="R157" s="1"/>
      <c r="S157" s="1"/>
      <c r="T157" s="1"/>
      <c r="U157" s="1"/>
    </row>
    <row r="158" spans="1:21" x14ac:dyDescent="0.25">
      <c r="A158" s="1"/>
      <c r="B158" s="1"/>
      <c r="C158" s="7">
        <v>143</v>
      </c>
      <c r="D158" s="8">
        <f>IFERROR('Calc_85%'!K152,0)</f>
        <v>48700</v>
      </c>
      <c r="E158" s="9">
        <f t="shared" si="4"/>
        <v>31</v>
      </c>
      <c r="F158" s="10">
        <f t="shared" si="5"/>
        <v>0</v>
      </c>
      <c r="G158" s="10">
        <f>'Calc_85%'!C152</f>
        <v>0</v>
      </c>
      <c r="H158" s="10">
        <f>'Calc_85%'!D152</f>
        <v>0</v>
      </c>
      <c r="I158" s="7">
        <v>0</v>
      </c>
      <c r="J158" s="7">
        <v>0</v>
      </c>
      <c r="K158" s="7">
        <v>0</v>
      </c>
      <c r="L158" s="7">
        <v>0</v>
      </c>
      <c r="M158" s="7">
        <v>0</v>
      </c>
      <c r="N158" s="10">
        <f>'Calc_85%'!G152+'Calc_85%'!H152</f>
        <v>0</v>
      </c>
      <c r="O158" s="7">
        <v>0</v>
      </c>
      <c r="P158" s="7">
        <v>0</v>
      </c>
      <c r="Q158" s="7">
        <v>0</v>
      </c>
      <c r="R158" s="1"/>
      <c r="S158" s="1"/>
      <c r="T158" s="1"/>
      <c r="U158" s="1"/>
    </row>
    <row r="159" spans="1:21" x14ac:dyDescent="0.25">
      <c r="A159" s="1"/>
      <c r="B159" s="1"/>
      <c r="C159" s="7">
        <v>144</v>
      </c>
      <c r="D159" s="8">
        <f>IFERROR('Calc_85%'!K153,0)</f>
        <v>48731</v>
      </c>
      <c r="E159" s="9">
        <f t="shared" si="4"/>
        <v>30</v>
      </c>
      <c r="F159" s="10">
        <f t="shared" si="5"/>
        <v>0</v>
      </c>
      <c r="G159" s="10">
        <f>'Calc_85%'!C153</f>
        <v>0</v>
      </c>
      <c r="H159" s="10">
        <f>'Calc_85%'!D153</f>
        <v>0</v>
      </c>
      <c r="I159" s="7">
        <v>0</v>
      </c>
      <c r="J159" s="7">
        <v>0</v>
      </c>
      <c r="K159" s="7">
        <v>0</v>
      </c>
      <c r="L159" s="7">
        <v>0</v>
      </c>
      <c r="M159" s="7">
        <v>0</v>
      </c>
      <c r="N159" s="10">
        <f>'Calc_85%'!G153+'Calc_85%'!H153</f>
        <v>0</v>
      </c>
      <c r="O159" s="7">
        <v>0</v>
      </c>
      <c r="P159" s="7">
        <v>0</v>
      </c>
      <c r="Q159" s="7">
        <v>0</v>
      </c>
      <c r="R159" s="1"/>
      <c r="S159" s="1"/>
      <c r="T159" s="1"/>
      <c r="U159" s="1"/>
    </row>
    <row r="160" spans="1:21" x14ac:dyDescent="0.25">
      <c r="A160" s="1"/>
      <c r="B160" s="1"/>
      <c r="C160" s="7">
        <v>145</v>
      </c>
      <c r="D160" s="8">
        <f>IFERROR('Calc_85%'!K154,0)</f>
        <v>48761</v>
      </c>
      <c r="E160" s="9">
        <f t="shared" si="4"/>
        <v>31</v>
      </c>
      <c r="F160" s="10">
        <f t="shared" si="5"/>
        <v>0</v>
      </c>
      <c r="G160" s="10">
        <f>'Calc_85%'!C154</f>
        <v>0</v>
      </c>
      <c r="H160" s="10">
        <f>'Calc_85%'!D154</f>
        <v>0</v>
      </c>
      <c r="I160" s="7">
        <v>0</v>
      </c>
      <c r="J160" s="7">
        <v>0</v>
      </c>
      <c r="K160" s="7">
        <v>0</v>
      </c>
      <c r="L160" s="7">
        <v>0</v>
      </c>
      <c r="M160" s="7">
        <v>0</v>
      </c>
      <c r="N160" s="10">
        <f>'Calc_85%'!G154+'Calc_85%'!H154</f>
        <v>0</v>
      </c>
      <c r="O160" s="7">
        <v>0</v>
      </c>
      <c r="P160" s="7">
        <v>0</v>
      </c>
      <c r="Q160" s="7">
        <v>0</v>
      </c>
      <c r="R160" s="1"/>
      <c r="S160" s="1"/>
      <c r="T160" s="1"/>
      <c r="U160" s="1"/>
    </row>
    <row r="161" spans="1:21" x14ac:dyDescent="0.25">
      <c r="A161" s="1"/>
      <c r="B161" s="1"/>
      <c r="C161" s="7">
        <v>146</v>
      </c>
      <c r="D161" s="8">
        <f>IFERROR('Calc_85%'!K155,0)</f>
        <v>48792</v>
      </c>
      <c r="E161" s="9">
        <f t="shared" si="4"/>
        <v>31</v>
      </c>
      <c r="F161" s="10">
        <f t="shared" si="5"/>
        <v>0</v>
      </c>
      <c r="G161" s="10">
        <f>'Calc_85%'!C155</f>
        <v>0</v>
      </c>
      <c r="H161" s="10">
        <f>'Calc_85%'!D155</f>
        <v>0</v>
      </c>
      <c r="I161" s="7">
        <v>0</v>
      </c>
      <c r="J161" s="7">
        <v>0</v>
      </c>
      <c r="K161" s="7">
        <v>0</v>
      </c>
      <c r="L161" s="7">
        <v>0</v>
      </c>
      <c r="M161" s="7">
        <v>0</v>
      </c>
      <c r="N161" s="10">
        <f>'Calc_85%'!G155+'Calc_85%'!H155</f>
        <v>0</v>
      </c>
      <c r="O161" s="7">
        <v>0</v>
      </c>
      <c r="P161" s="7">
        <v>0</v>
      </c>
      <c r="Q161" s="7">
        <v>0</v>
      </c>
      <c r="R161" s="1"/>
      <c r="S161" s="1"/>
      <c r="T161" s="1"/>
      <c r="U161" s="1"/>
    </row>
    <row r="162" spans="1:21" x14ac:dyDescent="0.25">
      <c r="A162" s="1"/>
      <c r="B162" s="1"/>
      <c r="C162" s="7">
        <v>147</v>
      </c>
      <c r="D162" s="8">
        <f>IFERROR('Calc_85%'!K156,0)</f>
        <v>48823</v>
      </c>
      <c r="E162" s="9">
        <f t="shared" si="4"/>
        <v>30</v>
      </c>
      <c r="F162" s="10">
        <f t="shared" si="5"/>
        <v>0</v>
      </c>
      <c r="G162" s="10">
        <f>'Calc_85%'!C156</f>
        <v>0</v>
      </c>
      <c r="H162" s="10">
        <f>'Calc_85%'!D156</f>
        <v>0</v>
      </c>
      <c r="I162" s="7">
        <v>0</v>
      </c>
      <c r="J162" s="7">
        <v>0</v>
      </c>
      <c r="K162" s="7">
        <v>0</v>
      </c>
      <c r="L162" s="7">
        <v>0</v>
      </c>
      <c r="M162" s="7">
        <v>0</v>
      </c>
      <c r="N162" s="10">
        <f>'Calc_85%'!G156+'Calc_85%'!H156</f>
        <v>0</v>
      </c>
      <c r="O162" s="7">
        <v>0</v>
      </c>
      <c r="P162" s="7">
        <v>0</v>
      </c>
      <c r="Q162" s="7">
        <v>0</v>
      </c>
      <c r="R162" s="1"/>
      <c r="S162" s="1"/>
      <c r="T162" s="1"/>
      <c r="U162" s="1"/>
    </row>
    <row r="163" spans="1:21" x14ac:dyDescent="0.25">
      <c r="A163" s="1"/>
      <c r="B163" s="1"/>
      <c r="C163" s="7">
        <v>148</v>
      </c>
      <c r="D163" s="8">
        <f>IFERROR('Calc_85%'!K157,0)</f>
        <v>48853</v>
      </c>
      <c r="E163" s="9">
        <f t="shared" si="4"/>
        <v>31</v>
      </c>
      <c r="F163" s="10">
        <f t="shared" si="5"/>
        <v>0</v>
      </c>
      <c r="G163" s="10">
        <f>'Calc_85%'!C157</f>
        <v>0</v>
      </c>
      <c r="H163" s="10">
        <f>'Calc_85%'!D157</f>
        <v>0</v>
      </c>
      <c r="I163" s="7">
        <v>0</v>
      </c>
      <c r="J163" s="7">
        <v>0</v>
      </c>
      <c r="K163" s="7">
        <v>0</v>
      </c>
      <c r="L163" s="7">
        <v>0</v>
      </c>
      <c r="M163" s="7">
        <v>0</v>
      </c>
      <c r="N163" s="10">
        <f>'Calc_85%'!G157+'Calc_85%'!H157</f>
        <v>0</v>
      </c>
      <c r="O163" s="7">
        <v>0</v>
      </c>
      <c r="P163" s="7">
        <v>0</v>
      </c>
      <c r="Q163" s="7">
        <v>0</v>
      </c>
      <c r="R163" s="1"/>
      <c r="S163" s="1"/>
      <c r="T163" s="1"/>
      <c r="U163" s="1"/>
    </row>
    <row r="164" spans="1:21" x14ac:dyDescent="0.25">
      <c r="A164" s="1"/>
      <c r="B164" s="1"/>
      <c r="C164" s="7">
        <v>149</v>
      </c>
      <c r="D164" s="8">
        <f>IFERROR('Calc_85%'!K158,0)</f>
        <v>48884</v>
      </c>
      <c r="E164" s="9">
        <f t="shared" si="4"/>
        <v>30</v>
      </c>
      <c r="F164" s="10">
        <f t="shared" si="5"/>
        <v>0</v>
      </c>
      <c r="G164" s="10">
        <f>'Calc_85%'!C158</f>
        <v>0</v>
      </c>
      <c r="H164" s="10">
        <f>'Calc_85%'!D158</f>
        <v>0</v>
      </c>
      <c r="I164" s="7">
        <v>0</v>
      </c>
      <c r="J164" s="7">
        <v>0</v>
      </c>
      <c r="K164" s="7">
        <v>0</v>
      </c>
      <c r="L164" s="7">
        <v>0</v>
      </c>
      <c r="M164" s="7">
        <v>0</v>
      </c>
      <c r="N164" s="10">
        <f>'Calc_85%'!G158+'Calc_85%'!H158</f>
        <v>0</v>
      </c>
      <c r="O164" s="7">
        <v>0</v>
      </c>
      <c r="P164" s="7">
        <v>0</v>
      </c>
      <c r="Q164" s="7">
        <v>0</v>
      </c>
      <c r="R164" s="1"/>
      <c r="S164" s="1"/>
      <c r="T164" s="1"/>
      <c r="U164" s="1"/>
    </row>
    <row r="165" spans="1:21" x14ac:dyDescent="0.25">
      <c r="A165" s="1"/>
      <c r="B165" s="1"/>
      <c r="C165" s="7">
        <v>150</v>
      </c>
      <c r="D165" s="8">
        <f>IFERROR('Calc_85%'!K159,0)</f>
        <v>48914</v>
      </c>
      <c r="E165" s="9">
        <f t="shared" si="4"/>
        <v>31</v>
      </c>
      <c r="F165" s="10">
        <f t="shared" si="5"/>
        <v>0</v>
      </c>
      <c r="G165" s="10">
        <f>'Calc_85%'!C159</f>
        <v>0</v>
      </c>
      <c r="H165" s="10">
        <f>'Calc_85%'!D159</f>
        <v>0</v>
      </c>
      <c r="I165" s="7">
        <v>0</v>
      </c>
      <c r="J165" s="7">
        <v>0</v>
      </c>
      <c r="K165" s="7">
        <v>0</v>
      </c>
      <c r="L165" s="7">
        <v>0</v>
      </c>
      <c r="M165" s="7">
        <v>0</v>
      </c>
      <c r="N165" s="10">
        <f>'Calc_85%'!G159+'Calc_85%'!H159</f>
        <v>0</v>
      </c>
      <c r="O165" s="7">
        <v>0</v>
      </c>
      <c r="P165" s="7">
        <v>0</v>
      </c>
      <c r="Q165" s="7">
        <v>0</v>
      </c>
      <c r="R165" s="1"/>
      <c r="S165" s="1"/>
      <c r="T165" s="1"/>
      <c r="U165" s="1"/>
    </row>
    <row r="166" spans="1:21" x14ac:dyDescent="0.25">
      <c r="A166" s="1"/>
      <c r="B166" s="1"/>
      <c r="C166" s="7">
        <v>151</v>
      </c>
      <c r="D166" s="8">
        <f>IFERROR('Calc_85%'!K160,0)</f>
        <v>48945</v>
      </c>
      <c r="E166" s="9">
        <f t="shared" si="4"/>
        <v>31</v>
      </c>
      <c r="F166" s="10">
        <f t="shared" si="5"/>
        <v>0</v>
      </c>
      <c r="G166" s="10">
        <f>'Calc_85%'!C160</f>
        <v>0</v>
      </c>
      <c r="H166" s="10">
        <f>'Calc_85%'!D160</f>
        <v>0</v>
      </c>
      <c r="I166" s="7">
        <v>0</v>
      </c>
      <c r="J166" s="7">
        <v>0</v>
      </c>
      <c r="K166" s="7">
        <v>0</v>
      </c>
      <c r="L166" s="7">
        <v>0</v>
      </c>
      <c r="M166" s="7">
        <v>0</v>
      </c>
      <c r="N166" s="10">
        <f>'Calc_85%'!G160+'Calc_85%'!H160</f>
        <v>0</v>
      </c>
      <c r="O166" s="7">
        <v>0</v>
      </c>
      <c r="P166" s="7">
        <v>0</v>
      </c>
      <c r="Q166" s="7">
        <v>0</v>
      </c>
      <c r="R166" s="1"/>
      <c r="S166" s="1"/>
      <c r="T166" s="1"/>
      <c r="U166" s="1"/>
    </row>
    <row r="167" spans="1:21" x14ac:dyDescent="0.25">
      <c r="A167" s="1"/>
      <c r="B167" s="1"/>
      <c r="C167" s="7">
        <v>152</v>
      </c>
      <c r="D167" s="8">
        <f>IFERROR('Calc_85%'!K161,0)</f>
        <v>48976</v>
      </c>
      <c r="E167" s="9">
        <f t="shared" si="4"/>
        <v>28</v>
      </c>
      <c r="F167" s="10">
        <f t="shared" si="5"/>
        <v>0</v>
      </c>
      <c r="G167" s="10">
        <f>'Calc_85%'!C161</f>
        <v>0</v>
      </c>
      <c r="H167" s="10">
        <f>'Calc_85%'!D161</f>
        <v>0</v>
      </c>
      <c r="I167" s="7">
        <v>0</v>
      </c>
      <c r="J167" s="7">
        <v>0</v>
      </c>
      <c r="K167" s="7">
        <v>0</v>
      </c>
      <c r="L167" s="7">
        <v>0</v>
      </c>
      <c r="M167" s="7">
        <v>0</v>
      </c>
      <c r="N167" s="10">
        <f>'Calc_85%'!G161+'Calc_85%'!H161</f>
        <v>0</v>
      </c>
      <c r="O167" s="7">
        <v>0</v>
      </c>
      <c r="P167" s="7">
        <v>0</v>
      </c>
      <c r="Q167" s="7">
        <v>0</v>
      </c>
      <c r="R167" s="1"/>
      <c r="S167" s="1"/>
      <c r="T167" s="1"/>
      <c r="U167" s="1"/>
    </row>
    <row r="168" spans="1:21" x14ac:dyDescent="0.25">
      <c r="A168" s="1"/>
      <c r="B168" s="1"/>
      <c r="C168" s="7">
        <v>153</v>
      </c>
      <c r="D168" s="8">
        <f>IFERROR('Calc_85%'!K162,0)</f>
        <v>49004</v>
      </c>
      <c r="E168" s="9">
        <f t="shared" si="4"/>
        <v>31</v>
      </c>
      <c r="F168" s="10">
        <f t="shared" si="5"/>
        <v>0</v>
      </c>
      <c r="G168" s="10">
        <f>'Calc_85%'!C162</f>
        <v>0</v>
      </c>
      <c r="H168" s="10">
        <f>'Calc_85%'!D162</f>
        <v>0</v>
      </c>
      <c r="I168" s="7">
        <v>0</v>
      </c>
      <c r="J168" s="7">
        <v>0</v>
      </c>
      <c r="K168" s="7">
        <v>0</v>
      </c>
      <c r="L168" s="7">
        <v>0</v>
      </c>
      <c r="M168" s="7">
        <v>0</v>
      </c>
      <c r="N168" s="10">
        <f>'Calc_85%'!G162+'Calc_85%'!H162</f>
        <v>0</v>
      </c>
      <c r="O168" s="7">
        <v>0</v>
      </c>
      <c r="P168" s="7">
        <v>0</v>
      </c>
      <c r="Q168" s="7">
        <v>0</v>
      </c>
      <c r="R168" s="1"/>
      <c r="S168" s="1"/>
      <c r="T168" s="1"/>
      <c r="U168" s="1"/>
    </row>
    <row r="169" spans="1:21" x14ac:dyDescent="0.25">
      <c r="A169" s="1"/>
      <c r="B169" s="1"/>
      <c r="C169" s="7">
        <v>154</v>
      </c>
      <c r="D169" s="8">
        <f>IFERROR('Calc_85%'!K163,0)</f>
        <v>49035</v>
      </c>
      <c r="E169" s="9">
        <f t="shared" si="4"/>
        <v>30</v>
      </c>
      <c r="F169" s="10">
        <f t="shared" si="5"/>
        <v>0</v>
      </c>
      <c r="G169" s="10">
        <f>'Calc_85%'!C163</f>
        <v>0</v>
      </c>
      <c r="H169" s="10">
        <f>'Calc_85%'!D163</f>
        <v>0</v>
      </c>
      <c r="I169" s="7">
        <v>0</v>
      </c>
      <c r="J169" s="7">
        <v>0</v>
      </c>
      <c r="K169" s="7">
        <v>0</v>
      </c>
      <c r="L169" s="7">
        <v>0</v>
      </c>
      <c r="M169" s="7">
        <v>0</v>
      </c>
      <c r="N169" s="10">
        <f>'Calc_85%'!G163+'Calc_85%'!H163</f>
        <v>0</v>
      </c>
      <c r="O169" s="7">
        <v>0</v>
      </c>
      <c r="P169" s="7">
        <v>0</v>
      </c>
      <c r="Q169" s="7">
        <v>0</v>
      </c>
      <c r="R169" s="1"/>
      <c r="S169" s="1"/>
      <c r="T169" s="1"/>
      <c r="U169" s="1"/>
    </row>
    <row r="170" spans="1:21" x14ac:dyDescent="0.25">
      <c r="A170" s="1"/>
      <c r="B170" s="1"/>
      <c r="C170" s="7">
        <v>155</v>
      </c>
      <c r="D170" s="8">
        <f>IFERROR('Calc_85%'!K164,0)</f>
        <v>49065</v>
      </c>
      <c r="E170" s="9">
        <f t="shared" si="4"/>
        <v>31</v>
      </c>
      <c r="F170" s="10">
        <f t="shared" si="5"/>
        <v>0</v>
      </c>
      <c r="G170" s="10">
        <f>'Calc_85%'!C164</f>
        <v>0</v>
      </c>
      <c r="H170" s="10">
        <f>'Calc_85%'!D164</f>
        <v>0</v>
      </c>
      <c r="I170" s="7">
        <v>0</v>
      </c>
      <c r="J170" s="7">
        <v>0</v>
      </c>
      <c r="K170" s="7">
        <v>0</v>
      </c>
      <c r="L170" s="7">
        <v>0</v>
      </c>
      <c r="M170" s="7">
        <v>0</v>
      </c>
      <c r="N170" s="10">
        <f>'Calc_85%'!G164+'Calc_85%'!H164</f>
        <v>0</v>
      </c>
      <c r="O170" s="7">
        <v>0</v>
      </c>
      <c r="P170" s="7">
        <v>0</v>
      </c>
      <c r="Q170" s="7">
        <v>0</v>
      </c>
      <c r="R170" s="1"/>
      <c r="S170" s="1"/>
      <c r="T170" s="1"/>
      <c r="U170" s="1"/>
    </row>
    <row r="171" spans="1:21" x14ac:dyDescent="0.25">
      <c r="A171" s="1"/>
      <c r="B171" s="1"/>
      <c r="C171" s="7">
        <v>156</v>
      </c>
      <c r="D171" s="8">
        <f>IFERROR('Calc_85%'!K165,0)</f>
        <v>49096</v>
      </c>
      <c r="E171" s="9">
        <f t="shared" si="4"/>
        <v>30</v>
      </c>
      <c r="F171" s="10">
        <f t="shared" si="5"/>
        <v>0</v>
      </c>
      <c r="G171" s="10">
        <f>'Calc_85%'!C165</f>
        <v>0</v>
      </c>
      <c r="H171" s="10">
        <f>'Calc_85%'!D165</f>
        <v>0</v>
      </c>
      <c r="I171" s="7">
        <v>0</v>
      </c>
      <c r="J171" s="7">
        <v>0</v>
      </c>
      <c r="K171" s="7">
        <v>0</v>
      </c>
      <c r="L171" s="7">
        <v>0</v>
      </c>
      <c r="M171" s="7">
        <v>0</v>
      </c>
      <c r="N171" s="10">
        <f>'Calc_85%'!G165+'Calc_85%'!H165</f>
        <v>0</v>
      </c>
      <c r="O171" s="7">
        <v>0</v>
      </c>
      <c r="P171" s="7">
        <v>0</v>
      </c>
      <c r="Q171" s="7">
        <v>0</v>
      </c>
      <c r="R171" s="1"/>
      <c r="S171" s="1"/>
      <c r="T171" s="1"/>
      <c r="U171" s="1"/>
    </row>
    <row r="172" spans="1:21" x14ac:dyDescent="0.25">
      <c r="A172" s="1"/>
      <c r="B172" s="1"/>
      <c r="C172" s="7">
        <v>157</v>
      </c>
      <c r="D172" s="8">
        <f>IFERROR('Calc_85%'!K166,0)</f>
        <v>49126</v>
      </c>
      <c r="E172" s="9">
        <f t="shared" si="4"/>
        <v>31</v>
      </c>
      <c r="F172" s="10">
        <f t="shared" si="5"/>
        <v>0</v>
      </c>
      <c r="G172" s="10">
        <f>'Calc_85%'!C166</f>
        <v>0</v>
      </c>
      <c r="H172" s="10">
        <f>'Calc_85%'!D166</f>
        <v>0</v>
      </c>
      <c r="I172" s="7">
        <v>0</v>
      </c>
      <c r="J172" s="7">
        <v>0</v>
      </c>
      <c r="K172" s="7">
        <v>0</v>
      </c>
      <c r="L172" s="7">
        <v>0</v>
      </c>
      <c r="M172" s="7">
        <v>0</v>
      </c>
      <c r="N172" s="10">
        <f>'Calc_85%'!G166+'Calc_85%'!H166</f>
        <v>0</v>
      </c>
      <c r="O172" s="7">
        <v>0</v>
      </c>
      <c r="P172" s="7">
        <v>0</v>
      </c>
      <c r="Q172" s="7">
        <v>0</v>
      </c>
      <c r="R172" s="1"/>
      <c r="S172" s="1"/>
      <c r="T172" s="1"/>
      <c r="U172" s="1"/>
    </row>
    <row r="173" spans="1:21" x14ac:dyDescent="0.25">
      <c r="A173" s="1"/>
      <c r="B173" s="1"/>
      <c r="C173" s="7">
        <v>158</v>
      </c>
      <c r="D173" s="8">
        <f>IFERROR('Calc_85%'!K167,0)</f>
        <v>49157</v>
      </c>
      <c r="E173" s="9">
        <f t="shared" si="4"/>
        <v>31</v>
      </c>
      <c r="F173" s="10">
        <f t="shared" si="5"/>
        <v>0</v>
      </c>
      <c r="G173" s="10">
        <f>'Calc_85%'!C167</f>
        <v>0</v>
      </c>
      <c r="H173" s="10">
        <f>'Calc_85%'!D167</f>
        <v>0</v>
      </c>
      <c r="I173" s="7">
        <v>0</v>
      </c>
      <c r="J173" s="7">
        <v>0</v>
      </c>
      <c r="K173" s="7">
        <v>0</v>
      </c>
      <c r="L173" s="7">
        <v>0</v>
      </c>
      <c r="M173" s="7">
        <v>0</v>
      </c>
      <c r="N173" s="10">
        <f>'Calc_85%'!G167+'Calc_85%'!H167</f>
        <v>0</v>
      </c>
      <c r="O173" s="7">
        <v>0</v>
      </c>
      <c r="P173" s="7">
        <v>0</v>
      </c>
      <c r="Q173" s="7">
        <v>0</v>
      </c>
      <c r="R173" s="1"/>
      <c r="S173" s="1"/>
      <c r="T173" s="1"/>
      <c r="U173" s="1"/>
    </row>
    <row r="174" spans="1:21" x14ac:dyDescent="0.25">
      <c r="A174" s="1"/>
      <c r="B174" s="1"/>
      <c r="C174" s="7">
        <v>159</v>
      </c>
      <c r="D174" s="8">
        <f>IFERROR('Calc_85%'!K168,0)</f>
        <v>49188</v>
      </c>
      <c r="E174" s="9">
        <f t="shared" si="4"/>
        <v>30</v>
      </c>
      <c r="F174" s="10">
        <f t="shared" si="5"/>
        <v>0</v>
      </c>
      <c r="G174" s="10">
        <f>'Calc_85%'!C168</f>
        <v>0</v>
      </c>
      <c r="H174" s="10">
        <f>'Calc_85%'!D168</f>
        <v>0</v>
      </c>
      <c r="I174" s="7">
        <v>0</v>
      </c>
      <c r="J174" s="7">
        <v>0</v>
      </c>
      <c r="K174" s="7">
        <v>0</v>
      </c>
      <c r="L174" s="7">
        <v>0</v>
      </c>
      <c r="M174" s="7">
        <v>0</v>
      </c>
      <c r="N174" s="10">
        <f>'Calc_85%'!G168+'Calc_85%'!H168</f>
        <v>0</v>
      </c>
      <c r="O174" s="7">
        <v>0</v>
      </c>
      <c r="P174" s="7">
        <v>0</v>
      </c>
      <c r="Q174" s="7">
        <v>0</v>
      </c>
      <c r="R174" s="1"/>
      <c r="S174" s="1"/>
      <c r="T174" s="1"/>
      <c r="U174" s="1"/>
    </row>
    <row r="175" spans="1:21" x14ac:dyDescent="0.25">
      <c r="A175" s="1"/>
      <c r="B175" s="1"/>
      <c r="C175" s="7">
        <v>160</v>
      </c>
      <c r="D175" s="8">
        <f>IFERROR('Calc_85%'!K169,0)</f>
        <v>49218</v>
      </c>
      <c r="E175" s="9">
        <f t="shared" si="4"/>
        <v>31</v>
      </c>
      <c r="F175" s="10">
        <f t="shared" si="5"/>
        <v>0</v>
      </c>
      <c r="G175" s="10">
        <f>'Calc_85%'!C169</f>
        <v>0</v>
      </c>
      <c r="H175" s="10">
        <f>'Calc_85%'!D169</f>
        <v>0</v>
      </c>
      <c r="I175" s="7">
        <v>0</v>
      </c>
      <c r="J175" s="7">
        <v>0</v>
      </c>
      <c r="K175" s="7">
        <v>0</v>
      </c>
      <c r="L175" s="7">
        <v>0</v>
      </c>
      <c r="M175" s="7">
        <v>0</v>
      </c>
      <c r="N175" s="10">
        <f>'Calc_85%'!G169+'Calc_85%'!H169</f>
        <v>0</v>
      </c>
      <c r="O175" s="7">
        <v>0</v>
      </c>
      <c r="P175" s="7">
        <v>0</v>
      </c>
      <c r="Q175" s="7">
        <v>0</v>
      </c>
      <c r="R175" s="1"/>
      <c r="S175" s="1"/>
      <c r="T175" s="1"/>
      <c r="U175" s="1"/>
    </row>
    <row r="176" spans="1:21" x14ac:dyDescent="0.25">
      <c r="A176" s="1"/>
      <c r="B176" s="1"/>
      <c r="C176" s="7">
        <v>161</v>
      </c>
      <c r="D176" s="8">
        <f>IFERROR('Calc_85%'!K170,0)</f>
        <v>49249</v>
      </c>
      <c r="E176" s="9">
        <f t="shared" si="4"/>
        <v>30</v>
      </c>
      <c r="F176" s="10">
        <f t="shared" si="5"/>
        <v>0</v>
      </c>
      <c r="G176" s="10">
        <f>'Calc_85%'!C170</f>
        <v>0</v>
      </c>
      <c r="H176" s="10">
        <f>'Calc_85%'!D170</f>
        <v>0</v>
      </c>
      <c r="I176" s="7">
        <v>0</v>
      </c>
      <c r="J176" s="7">
        <v>0</v>
      </c>
      <c r="K176" s="7">
        <v>0</v>
      </c>
      <c r="L176" s="7">
        <v>0</v>
      </c>
      <c r="M176" s="7">
        <v>0</v>
      </c>
      <c r="N176" s="10">
        <f>'Calc_85%'!G170+'Calc_85%'!H170</f>
        <v>0</v>
      </c>
      <c r="O176" s="7">
        <v>0</v>
      </c>
      <c r="P176" s="7">
        <v>0</v>
      </c>
      <c r="Q176" s="7">
        <v>0</v>
      </c>
      <c r="R176" s="1"/>
      <c r="S176" s="1"/>
      <c r="T176" s="1"/>
      <c r="U176" s="1"/>
    </row>
    <row r="177" spans="1:21" x14ac:dyDescent="0.25">
      <c r="A177" s="1"/>
      <c r="B177" s="1"/>
      <c r="C177" s="7">
        <v>162</v>
      </c>
      <c r="D177" s="8">
        <f>IFERROR('Calc_85%'!K171,0)</f>
        <v>49279</v>
      </c>
      <c r="E177" s="9">
        <f t="shared" si="4"/>
        <v>31</v>
      </c>
      <c r="F177" s="10">
        <f t="shared" si="5"/>
        <v>0</v>
      </c>
      <c r="G177" s="10">
        <f>'Calc_85%'!C171</f>
        <v>0</v>
      </c>
      <c r="H177" s="10">
        <f>'Calc_85%'!D171</f>
        <v>0</v>
      </c>
      <c r="I177" s="7">
        <v>0</v>
      </c>
      <c r="J177" s="7">
        <v>0</v>
      </c>
      <c r="K177" s="7">
        <v>0</v>
      </c>
      <c r="L177" s="7">
        <v>0</v>
      </c>
      <c r="M177" s="7">
        <v>0</v>
      </c>
      <c r="N177" s="10">
        <f>'Calc_85%'!G171+'Calc_85%'!H171</f>
        <v>0</v>
      </c>
      <c r="O177" s="7">
        <v>0</v>
      </c>
      <c r="P177" s="7">
        <v>0</v>
      </c>
      <c r="Q177" s="7">
        <v>0</v>
      </c>
      <c r="R177" s="1"/>
      <c r="S177" s="1"/>
      <c r="T177" s="1"/>
      <c r="U177" s="1"/>
    </row>
    <row r="178" spans="1:21" x14ac:dyDescent="0.25">
      <c r="A178" s="1"/>
      <c r="B178" s="1"/>
      <c r="C178" s="7">
        <v>163</v>
      </c>
      <c r="D178" s="8">
        <f>IFERROR('Calc_85%'!K172,0)</f>
        <v>49310</v>
      </c>
      <c r="E178" s="9">
        <f t="shared" si="4"/>
        <v>31</v>
      </c>
      <c r="F178" s="10">
        <f t="shared" si="5"/>
        <v>0</v>
      </c>
      <c r="G178" s="10">
        <f>'Calc_85%'!C172</f>
        <v>0</v>
      </c>
      <c r="H178" s="10">
        <f>'Calc_85%'!D172</f>
        <v>0</v>
      </c>
      <c r="I178" s="7">
        <v>0</v>
      </c>
      <c r="J178" s="7">
        <v>0</v>
      </c>
      <c r="K178" s="7">
        <v>0</v>
      </c>
      <c r="L178" s="7">
        <v>0</v>
      </c>
      <c r="M178" s="7">
        <v>0</v>
      </c>
      <c r="N178" s="10">
        <f>'Calc_85%'!G172+'Calc_85%'!H172</f>
        <v>0</v>
      </c>
      <c r="O178" s="7">
        <v>0</v>
      </c>
      <c r="P178" s="7">
        <v>0</v>
      </c>
      <c r="Q178" s="7">
        <v>0</v>
      </c>
      <c r="R178" s="1"/>
      <c r="S178" s="1"/>
      <c r="T178" s="1"/>
      <c r="U178" s="1"/>
    </row>
    <row r="179" spans="1:21" x14ac:dyDescent="0.25">
      <c r="A179" s="1"/>
      <c r="B179" s="1"/>
      <c r="C179" s="7">
        <v>164</v>
      </c>
      <c r="D179" s="8">
        <f>IFERROR('Calc_85%'!K173,0)</f>
        <v>49341</v>
      </c>
      <c r="E179" s="9">
        <f t="shared" si="4"/>
        <v>28</v>
      </c>
      <c r="F179" s="10">
        <f t="shared" si="5"/>
        <v>0</v>
      </c>
      <c r="G179" s="10">
        <f>'Calc_85%'!C173</f>
        <v>0</v>
      </c>
      <c r="H179" s="10">
        <f>'Calc_85%'!D173</f>
        <v>0</v>
      </c>
      <c r="I179" s="7">
        <v>0</v>
      </c>
      <c r="J179" s="7">
        <v>0</v>
      </c>
      <c r="K179" s="7">
        <v>0</v>
      </c>
      <c r="L179" s="7">
        <v>0</v>
      </c>
      <c r="M179" s="7">
        <v>0</v>
      </c>
      <c r="N179" s="10">
        <f>'Calc_85%'!G173+'Calc_85%'!H173</f>
        <v>0</v>
      </c>
      <c r="O179" s="7">
        <v>0</v>
      </c>
      <c r="P179" s="7">
        <v>0</v>
      </c>
      <c r="Q179" s="7">
        <v>0</v>
      </c>
      <c r="R179" s="1"/>
      <c r="S179" s="1"/>
      <c r="T179" s="1"/>
      <c r="U179" s="1"/>
    </row>
    <row r="180" spans="1:21" x14ac:dyDescent="0.25">
      <c r="A180" s="1"/>
      <c r="B180" s="1"/>
      <c r="C180" s="7">
        <v>165</v>
      </c>
      <c r="D180" s="8">
        <f>IFERROR('Calc_85%'!K174,0)</f>
        <v>49369</v>
      </c>
      <c r="E180" s="9">
        <f t="shared" si="4"/>
        <v>31</v>
      </c>
      <c r="F180" s="10">
        <f t="shared" si="5"/>
        <v>0</v>
      </c>
      <c r="G180" s="10">
        <f>'Calc_85%'!C174</f>
        <v>0</v>
      </c>
      <c r="H180" s="10">
        <f>'Calc_85%'!D174</f>
        <v>0</v>
      </c>
      <c r="I180" s="7">
        <v>0</v>
      </c>
      <c r="J180" s="7">
        <v>0</v>
      </c>
      <c r="K180" s="7">
        <v>0</v>
      </c>
      <c r="L180" s="7">
        <v>0</v>
      </c>
      <c r="M180" s="7">
        <v>0</v>
      </c>
      <c r="N180" s="10">
        <f>'Calc_85%'!G174+'Calc_85%'!H174</f>
        <v>0</v>
      </c>
      <c r="O180" s="7">
        <v>0</v>
      </c>
      <c r="P180" s="7">
        <v>0</v>
      </c>
      <c r="Q180" s="7">
        <v>0</v>
      </c>
      <c r="R180" s="1"/>
      <c r="S180" s="1"/>
      <c r="T180" s="1"/>
      <c r="U180" s="1"/>
    </row>
    <row r="181" spans="1:21" x14ac:dyDescent="0.25">
      <c r="A181" s="1"/>
      <c r="B181" s="1"/>
      <c r="C181" s="7">
        <v>166</v>
      </c>
      <c r="D181" s="8">
        <f>IFERROR('Calc_85%'!K175,0)</f>
        <v>49400</v>
      </c>
      <c r="E181" s="9">
        <f t="shared" si="4"/>
        <v>30</v>
      </c>
      <c r="F181" s="10">
        <f t="shared" si="5"/>
        <v>0</v>
      </c>
      <c r="G181" s="10">
        <f>'Calc_85%'!C175</f>
        <v>0</v>
      </c>
      <c r="H181" s="10">
        <f>'Calc_85%'!D175</f>
        <v>0</v>
      </c>
      <c r="I181" s="7">
        <v>0</v>
      </c>
      <c r="J181" s="7">
        <v>0</v>
      </c>
      <c r="K181" s="7">
        <v>0</v>
      </c>
      <c r="L181" s="7">
        <v>0</v>
      </c>
      <c r="M181" s="7">
        <v>0</v>
      </c>
      <c r="N181" s="10">
        <f>'Calc_85%'!G175+'Calc_85%'!H175</f>
        <v>0</v>
      </c>
      <c r="O181" s="7">
        <v>0</v>
      </c>
      <c r="P181" s="7">
        <v>0</v>
      </c>
      <c r="Q181" s="7">
        <v>0</v>
      </c>
      <c r="R181" s="1"/>
      <c r="S181" s="1"/>
      <c r="T181" s="1"/>
      <c r="U181" s="1"/>
    </row>
    <row r="182" spans="1:21" x14ac:dyDescent="0.25">
      <c r="A182" s="1"/>
      <c r="B182" s="1"/>
      <c r="C182" s="7">
        <v>167</v>
      </c>
      <c r="D182" s="8">
        <f>IFERROR('Calc_85%'!K176,0)</f>
        <v>49430</v>
      </c>
      <c r="E182" s="9">
        <f t="shared" si="4"/>
        <v>31</v>
      </c>
      <c r="F182" s="10">
        <f t="shared" si="5"/>
        <v>0</v>
      </c>
      <c r="G182" s="10">
        <f>'Calc_85%'!C176</f>
        <v>0</v>
      </c>
      <c r="H182" s="10">
        <f>'Calc_85%'!D176</f>
        <v>0</v>
      </c>
      <c r="I182" s="7">
        <v>0</v>
      </c>
      <c r="J182" s="7">
        <v>0</v>
      </c>
      <c r="K182" s="7">
        <v>0</v>
      </c>
      <c r="L182" s="7">
        <v>0</v>
      </c>
      <c r="M182" s="7">
        <v>0</v>
      </c>
      <c r="N182" s="10">
        <f>'Calc_85%'!G176+'Calc_85%'!H176</f>
        <v>0</v>
      </c>
      <c r="O182" s="7">
        <v>0</v>
      </c>
      <c r="P182" s="7">
        <v>0</v>
      </c>
      <c r="Q182" s="7">
        <v>0</v>
      </c>
      <c r="R182" s="1"/>
      <c r="S182" s="1"/>
      <c r="T182" s="1"/>
      <c r="U182" s="1"/>
    </row>
    <row r="183" spans="1:21" x14ac:dyDescent="0.25">
      <c r="A183" s="1"/>
      <c r="B183" s="1"/>
      <c r="C183" s="7">
        <v>168</v>
      </c>
      <c r="D183" s="8">
        <f>IFERROR('Calc_85%'!K177,0)</f>
        <v>49461</v>
      </c>
      <c r="E183" s="9">
        <f t="shared" si="4"/>
        <v>30</v>
      </c>
      <c r="F183" s="10">
        <f t="shared" si="5"/>
        <v>0</v>
      </c>
      <c r="G183" s="10">
        <f>'Calc_85%'!C177</f>
        <v>0</v>
      </c>
      <c r="H183" s="10">
        <f>'Calc_85%'!D177</f>
        <v>0</v>
      </c>
      <c r="I183" s="7">
        <v>0</v>
      </c>
      <c r="J183" s="7">
        <v>0</v>
      </c>
      <c r="K183" s="7">
        <v>0</v>
      </c>
      <c r="L183" s="7">
        <v>0</v>
      </c>
      <c r="M183" s="7">
        <v>0</v>
      </c>
      <c r="N183" s="10">
        <f>'Calc_85%'!G177+'Calc_85%'!H177</f>
        <v>0</v>
      </c>
      <c r="O183" s="7">
        <v>0</v>
      </c>
      <c r="P183" s="7">
        <v>0</v>
      </c>
      <c r="Q183" s="7">
        <v>0</v>
      </c>
      <c r="R183" s="1"/>
      <c r="S183" s="1"/>
      <c r="T183" s="1"/>
      <c r="U183" s="1"/>
    </row>
    <row r="184" spans="1:21" x14ac:dyDescent="0.25">
      <c r="A184" s="1"/>
      <c r="B184" s="1"/>
      <c r="C184" s="7">
        <v>169</v>
      </c>
      <c r="D184" s="8">
        <f>IFERROR('Calc_85%'!K178,0)</f>
        <v>49491</v>
      </c>
      <c r="E184" s="9">
        <f t="shared" si="4"/>
        <v>31</v>
      </c>
      <c r="F184" s="10">
        <f t="shared" si="5"/>
        <v>0</v>
      </c>
      <c r="G184" s="10">
        <f>'Calc_85%'!C178</f>
        <v>0</v>
      </c>
      <c r="H184" s="10">
        <f>'Calc_85%'!D178</f>
        <v>0</v>
      </c>
      <c r="I184" s="7">
        <v>0</v>
      </c>
      <c r="J184" s="7">
        <v>0</v>
      </c>
      <c r="K184" s="7">
        <v>0</v>
      </c>
      <c r="L184" s="7">
        <v>0</v>
      </c>
      <c r="M184" s="7">
        <v>0</v>
      </c>
      <c r="N184" s="10">
        <f>'Calc_85%'!G178+'Calc_85%'!H178</f>
        <v>0</v>
      </c>
      <c r="O184" s="7">
        <v>0</v>
      </c>
      <c r="P184" s="7">
        <v>0</v>
      </c>
      <c r="Q184" s="7">
        <v>0</v>
      </c>
      <c r="R184" s="1"/>
      <c r="S184" s="1"/>
      <c r="T184" s="1"/>
      <c r="U184" s="1"/>
    </row>
    <row r="185" spans="1:21" x14ac:dyDescent="0.25">
      <c r="A185" s="1"/>
      <c r="B185" s="1"/>
      <c r="C185" s="7">
        <v>170</v>
      </c>
      <c r="D185" s="8">
        <f>IFERROR('Calc_85%'!K179,0)</f>
        <v>49522</v>
      </c>
      <c r="E185" s="9">
        <f t="shared" si="4"/>
        <v>31</v>
      </c>
      <c r="F185" s="10">
        <f t="shared" si="5"/>
        <v>0</v>
      </c>
      <c r="G185" s="10">
        <f>'Calc_85%'!C179</f>
        <v>0</v>
      </c>
      <c r="H185" s="10">
        <f>'Calc_85%'!D179</f>
        <v>0</v>
      </c>
      <c r="I185" s="7">
        <v>0</v>
      </c>
      <c r="J185" s="7">
        <v>0</v>
      </c>
      <c r="K185" s="7">
        <v>0</v>
      </c>
      <c r="L185" s="7">
        <v>0</v>
      </c>
      <c r="M185" s="7">
        <v>0</v>
      </c>
      <c r="N185" s="10">
        <f>'Calc_85%'!G179+'Calc_85%'!H179</f>
        <v>0</v>
      </c>
      <c r="O185" s="7">
        <v>0</v>
      </c>
      <c r="P185" s="7">
        <v>0</v>
      </c>
      <c r="Q185" s="7">
        <v>0</v>
      </c>
      <c r="R185" s="1"/>
      <c r="S185" s="1"/>
      <c r="T185" s="1"/>
      <c r="U185" s="1"/>
    </row>
    <row r="186" spans="1:21" x14ac:dyDescent="0.25">
      <c r="A186" s="1"/>
      <c r="B186" s="1"/>
      <c r="C186" s="7">
        <v>171</v>
      </c>
      <c r="D186" s="8">
        <f>IFERROR('Calc_85%'!K180,0)</f>
        <v>49553</v>
      </c>
      <c r="E186" s="9">
        <f t="shared" si="4"/>
        <v>30</v>
      </c>
      <c r="F186" s="10">
        <f t="shared" si="5"/>
        <v>0</v>
      </c>
      <c r="G186" s="10">
        <f>'Calc_85%'!C180</f>
        <v>0</v>
      </c>
      <c r="H186" s="10">
        <f>'Calc_85%'!D180</f>
        <v>0</v>
      </c>
      <c r="I186" s="7">
        <v>0</v>
      </c>
      <c r="J186" s="7">
        <v>0</v>
      </c>
      <c r="K186" s="7">
        <v>0</v>
      </c>
      <c r="L186" s="7">
        <v>0</v>
      </c>
      <c r="M186" s="7">
        <v>0</v>
      </c>
      <c r="N186" s="10">
        <f>'Calc_85%'!G180+'Calc_85%'!H180</f>
        <v>0</v>
      </c>
      <c r="O186" s="7">
        <v>0</v>
      </c>
      <c r="P186" s="7">
        <v>0</v>
      </c>
      <c r="Q186" s="7">
        <v>0</v>
      </c>
      <c r="R186" s="1"/>
      <c r="S186" s="1"/>
      <c r="T186" s="1"/>
      <c r="U186" s="1"/>
    </row>
    <row r="187" spans="1:21" x14ac:dyDescent="0.25">
      <c r="A187" s="1"/>
      <c r="B187" s="1"/>
      <c r="C187" s="7">
        <v>172</v>
      </c>
      <c r="D187" s="8">
        <f>IFERROR('Calc_85%'!K181,0)</f>
        <v>49583</v>
      </c>
      <c r="E187" s="9">
        <f t="shared" si="4"/>
        <v>31</v>
      </c>
      <c r="F187" s="10">
        <f t="shared" si="5"/>
        <v>0</v>
      </c>
      <c r="G187" s="10">
        <f>'Calc_85%'!C181</f>
        <v>0</v>
      </c>
      <c r="H187" s="10">
        <f>'Calc_85%'!D181</f>
        <v>0</v>
      </c>
      <c r="I187" s="7">
        <v>0</v>
      </c>
      <c r="J187" s="7">
        <v>0</v>
      </c>
      <c r="K187" s="7">
        <v>0</v>
      </c>
      <c r="L187" s="7">
        <v>0</v>
      </c>
      <c r="M187" s="7">
        <v>0</v>
      </c>
      <c r="N187" s="10">
        <f>'Calc_85%'!G181+'Calc_85%'!H181</f>
        <v>0</v>
      </c>
      <c r="O187" s="7">
        <v>0</v>
      </c>
      <c r="P187" s="7">
        <v>0</v>
      </c>
      <c r="Q187" s="7">
        <v>0</v>
      </c>
      <c r="R187" s="1"/>
      <c r="S187" s="1"/>
      <c r="T187" s="1"/>
      <c r="U187" s="1"/>
    </row>
    <row r="188" spans="1:21" x14ac:dyDescent="0.25">
      <c r="A188" s="1"/>
      <c r="B188" s="1"/>
      <c r="C188" s="7">
        <v>173</v>
      </c>
      <c r="D188" s="8">
        <f>IFERROR('Calc_85%'!K182,0)</f>
        <v>49614</v>
      </c>
      <c r="E188" s="9">
        <f t="shared" si="4"/>
        <v>30</v>
      </c>
      <c r="F188" s="10">
        <f t="shared" si="5"/>
        <v>0</v>
      </c>
      <c r="G188" s="10">
        <f>'Calc_85%'!C182</f>
        <v>0</v>
      </c>
      <c r="H188" s="10">
        <f>'Calc_85%'!D182</f>
        <v>0</v>
      </c>
      <c r="I188" s="7">
        <v>0</v>
      </c>
      <c r="J188" s="7">
        <v>0</v>
      </c>
      <c r="K188" s="7">
        <v>0</v>
      </c>
      <c r="L188" s="7">
        <v>0</v>
      </c>
      <c r="M188" s="7">
        <v>0</v>
      </c>
      <c r="N188" s="10">
        <f>'Calc_85%'!G182+'Calc_85%'!H182</f>
        <v>0</v>
      </c>
      <c r="O188" s="7">
        <v>0</v>
      </c>
      <c r="P188" s="7">
        <v>0</v>
      </c>
      <c r="Q188" s="7">
        <v>0</v>
      </c>
      <c r="R188" s="1"/>
      <c r="S188" s="1"/>
      <c r="T188" s="1"/>
      <c r="U188" s="1"/>
    </row>
    <row r="189" spans="1:21" x14ac:dyDescent="0.25">
      <c r="A189" s="1"/>
      <c r="B189" s="1"/>
      <c r="C189" s="7">
        <v>174</v>
      </c>
      <c r="D189" s="8">
        <f>IFERROR('Calc_85%'!K183,0)</f>
        <v>49644</v>
      </c>
      <c r="E189" s="9">
        <f t="shared" si="4"/>
        <v>31</v>
      </c>
      <c r="F189" s="10">
        <f t="shared" si="5"/>
        <v>0</v>
      </c>
      <c r="G189" s="10">
        <f>'Calc_85%'!C183</f>
        <v>0</v>
      </c>
      <c r="H189" s="10">
        <f>'Calc_85%'!D183</f>
        <v>0</v>
      </c>
      <c r="I189" s="7">
        <v>0</v>
      </c>
      <c r="J189" s="7">
        <v>0</v>
      </c>
      <c r="K189" s="7">
        <v>0</v>
      </c>
      <c r="L189" s="7">
        <v>0</v>
      </c>
      <c r="M189" s="7">
        <v>0</v>
      </c>
      <c r="N189" s="10">
        <f>'Calc_85%'!G183+'Calc_85%'!H183</f>
        <v>0</v>
      </c>
      <c r="O189" s="7">
        <v>0</v>
      </c>
      <c r="P189" s="7">
        <v>0</v>
      </c>
      <c r="Q189" s="7">
        <v>0</v>
      </c>
      <c r="R189" s="1"/>
      <c r="S189" s="1"/>
      <c r="T189" s="1"/>
      <c r="U189" s="1"/>
    </row>
    <row r="190" spans="1:21" x14ac:dyDescent="0.25">
      <c r="A190" s="1"/>
      <c r="B190" s="1"/>
      <c r="C190" s="7">
        <v>175</v>
      </c>
      <c r="D190" s="8">
        <f>IFERROR('Calc_85%'!K184,0)</f>
        <v>49675</v>
      </c>
      <c r="E190" s="9">
        <f t="shared" si="4"/>
        <v>31</v>
      </c>
      <c r="F190" s="10">
        <f t="shared" si="5"/>
        <v>0</v>
      </c>
      <c r="G190" s="10">
        <f>'Calc_85%'!C184</f>
        <v>0</v>
      </c>
      <c r="H190" s="10">
        <f>'Calc_85%'!D184</f>
        <v>0</v>
      </c>
      <c r="I190" s="7">
        <v>0</v>
      </c>
      <c r="J190" s="7">
        <v>0</v>
      </c>
      <c r="K190" s="7">
        <v>0</v>
      </c>
      <c r="L190" s="7">
        <v>0</v>
      </c>
      <c r="M190" s="7">
        <v>0</v>
      </c>
      <c r="N190" s="10">
        <f>'Calc_85%'!G184+'Calc_85%'!H184</f>
        <v>0</v>
      </c>
      <c r="O190" s="7">
        <v>0</v>
      </c>
      <c r="P190" s="7">
        <v>0</v>
      </c>
      <c r="Q190" s="7">
        <v>0</v>
      </c>
      <c r="R190" s="1"/>
      <c r="S190" s="1"/>
      <c r="T190" s="1"/>
      <c r="U190" s="1"/>
    </row>
    <row r="191" spans="1:21" x14ac:dyDescent="0.25">
      <c r="A191" s="1"/>
      <c r="B191" s="1"/>
      <c r="C191" s="7">
        <v>176</v>
      </c>
      <c r="D191" s="8">
        <f>IFERROR('Calc_85%'!K185,0)</f>
        <v>49706</v>
      </c>
      <c r="E191" s="9">
        <f t="shared" si="4"/>
        <v>29</v>
      </c>
      <c r="F191" s="10">
        <f t="shared" si="5"/>
        <v>0</v>
      </c>
      <c r="G191" s="10">
        <f>'Calc_85%'!C185</f>
        <v>0</v>
      </c>
      <c r="H191" s="10">
        <f>'Calc_85%'!D185</f>
        <v>0</v>
      </c>
      <c r="I191" s="7">
        <v>0</v>
      </c>
      <c r="J191" s="7">
        <v>0</v>
      </c>
      <c r="K191" s="7">
        <v>0</v>
      </c>
      <c r="L191" s="7">
        <v>0</v>
      </c>
      <c r="M191" s="7">
        <v>0</v>
      </c>
      <c r="N191" s="10">
        <f>'Calc_85%'!G185+'Calc_85%'!H185</f>
        <v>0</v>
      </c>
      <c r="O191" s="7">
        <v>0</v>
      </c>
      <c r="P191" s="7">
        <v>0</v>
      </c>
      <c r="Q191" s="7">
        <v>0</v>
      </c>
      <c r="R191" s="1"/>
      <c r="S191" s="1"/>
      <c r="T191" s="1"/>
      <c r="U191" s="1"/>
    </row>
    <row r="192" spans="1:21" x14ac:dyDescent="0.25">
      <c r="A192" s="1"/>
      <c r="B192" s="1"/>
      <c r="C192" s="7">
        <v>177</v>
      </c>
      <c r="D192" s="8">
        <f>IFERROR('Calc_85%'!K186,0)</f>
        <v>49735</v>
      </c>
      <c r="E192" s="9">
        <f t="shared" si="4"/>
        <v>31</v>
      </c>
      <c r="F192" s="10">
        <f t="shared" si="5"/>
        <v>0</v>
      </c>
      <c r="G192" s="10">
        <f>'Calc_85%'!C186</f>
        <v>0</v>
      </c>
      <c r="H192" s="10">
        <f>'Calc_85%'!D186</f>
        <v>0</v>
      </c>
      <c r="I192" s="7">
        <v>0</v>
      </c>
      <c r="J192" s="7">
        <v>0</v>
      </c>
      <c r="K192" s="7">
        <v>0</v>
      </c>
      <c r="L192" s="7">
        <v>0</v>
      </c>
      <c r="M192" s="7">
        <v>0</v>
      </c>
      <c r="N192" s="10">
        <f>'Calc_85%'!G186+'Calc_85%'!H186</f>
        <v>0</v>
      </c>
      <c r="O192" s="7">
        <v>0</v>
      </c>
      <c r="P192" s="7">
        <v>0</v>
      </c>
      <c r="Q192" s="7">
        <v>0</v>
      </c>
      <c r="R192" s="1"/>
      <c r="S192" s="1"/>
      <c r="T192" s="1"/>
      <c r="U192" s="1"/>
    </row>
    <row r="193" spans="1:21" x14ac:dyDescent="0.25">
      <c r="A193" s="1"/>
      <c r="B193" s="1"/>
      <c r="C193" s="7">
        <v>178</v>
      </c>
      <c r="D193" s="8">
        <f>IFERROR('Calc_85%'!K187,0)</f>
        <v>49766</v>
      </c>
      <c r="E193" s="9">
        <f t="shared" si="4"/>
        <v>30</v>
      </c>
      <c r="F193" s="10">
        <f t="shared" si="5"/>
        <v>0</v>
      </c>
      <c r="G193" s="10">
        <f>'Calc_85%'!C187</f>
        <v>0</v>
      </c>
      <c r="H193" s="10">
        <f>'Calc_85%'!D187</f>
        <v>0</v>
      </c>
      <c r="I193" s="7">
        <v>0</v>
      </c>
      <c r="J193" s="7">
        <v>0</v>
      </c>
      <c r="K193" s="7">
        <v>0</v>
      </c>
      <c r="L193" s="7">
        <v>0</v>
      </c>
      <c r="M193" s="7">
        <v>0</v>
      </c>
      <c r="N193" s="10">
        <f>'Calc_85%'!G187+'Calc_85%'!H187</f>
        <v>0</v>
      </c>
      <c r="O193" s="7">
        <v>0</v>
      </c>
      <c r="P193" s="7">
        <v>0</v>
      </c>
      <c r="Q193" s="7">
        <v>0</v>
      </c>
      <c r="R193" s="1"/>
      <c r="S193" s="1"/>
      <c r="T193" s="1"/>
      <c r="U193" s="1"/>
    </row>
    <row r="194" spans="1:21" x14ac:dyDescent="0.25">
      <c r="A194" s="1"/>
      <c r="B194" s="1"/>
      <c r="C194" s="7">
        <v>179</v>
      </c>
      <c r="D194" s="8">
        <f>IFERROR('Calc_85%'!K188,0)</f>
        <v>49796</v>
      </c>
      <c r="E194" s="9">
        <f t="shared" si="4"/>
        <v>31</v>
      </c>
      <c r="F194" s="10">
        <f t="shared" si="5"/>
        <v>0</v>
      </c>
      <c r="G194" s="10">
        <f>'Calc_85%'!C188</f>
        <v>0</v>
      </c>
      <c r="H194" s="10">
        <f>'Calc_85%'!D188</f>
        <v>0</v>
      </c>
      <c r="I194" s="7">
        <v>0</v>
      </c>
      <c r="J194" s="7">
        <v>0</v>
      </c>
      <c r="K194" s="7">
        <v>0</v>
      </c>
      <c r="L194" s="7">
        <v>0</v>
      </c>
      <c r="M194" s="7">
        <v>0</v>
      </c>
      <c r="N194" s="10">
        <f>'Calc_85%'!G188+'Calc_85%'!H188</f>
        <v>0</v>
      </c>
      <c r="O194" s="7">
        <v>0</v>
      </c>
      <c r="P194" s="7">
        <v>0</v>
      </c>
      <c r="Q194" s="7">
        <v>0</v>
      </c>
      <c r="R194" s="1"/>
      <c r="S194" s="1"/>
      <c r="T194" s="1"/>
      <c r="U194" s="1"/>
    </row>
    <row r="195" spans="1:21" x14ac:dyDescent="0.25">
      <c r="A195" s="1"/>
      <c r="B195" s="1"/>
      <c r="C195" s="7">
        <v>180</v>
      </c>
      <c r="D195" s="8">
        <f>IFERROR('Calc_85%'!K189,0)</f>
        <v>49827</v>
      </c>
      <c r="E195" s="9">
        <f t="shared" si="4"/>
        <v>30</v>
      </c>
      <c r="F195" s="10">
        <f t="shared" si="5"/>
        <v>0</v>
      </c>
      <c r="G195" s="10">
        <f>'Calc_85%'!C189</f>
        <v>0</v>
      </c>
      <c r="H195" s="10">
        <f>'Calc_85%'!D189</f>
        <v>0</v>
      </c>
      <c r="I195" s="7">
        <v>0</v>
      </c>
      <c r="J195" s="7">
        <v>0</v>
      </c>
      <c r="K195" s="7">
        <v>0</v>
      </c>
      <c r="L195" s="7">
        <v>0</v>
      </c>
      <c r="M195" s="7">
        <v>0</v>
      </c>
      <c r="N195" s="10">
        <f>'Calc_85%'!G189+'Calc_85%'!H189</f>
        <v>0</v>
      </c>
      <c r="O195" s="7">
        <v>0</v>
      </c>
      <c r="P195" s="7">
        <v>0</v>
      </c>
      <c r="Q195" s="7">
        <v>0</v>
      </c>
      <c r="R195" s="1"/>
      <c r="S195" s="1"/>
      <c r="T195" s="1"/>
      <c r="U195" s="1"/>
    </row>
    <row r="196" spans="1:21" x14ac:dyDescent="0.25">
      <c r="A196" s="1"/>
      <c r="B196" s="1"/>
      <c r="C196" s="7">
        <v>181</v>
      </c>
      <c r="D196" s="8">
        <f>IFERROR('Calc_85%'!K190,0)</f>
        <v>49857</v>
      </c>
      <c r="E196" s="9">
        <f t="shared" si="4"/>
        <v>31</v>
      </c>
      <c r="F196" s="10">
        <f t="shared" si="5"/>
        <v>0</v>
      </c>
      <c r="G196" s="10">
        <f>'Calc_85%'!C190</f>
        <v>0</v>
      </c>
      <c r="H196" s="10">
        <f>'Calc_85%'!D190</f>
        <v>0</v>
      </c>
      <c r="I196" s="7">
        <v>0</v>
      </c>
      <c r="J196" s="7">
        <v>0</v>
      </c>
      <c r="K196" s="7">
        <v>0</v>
      </c>
      <c r="L196" s="7">
        <v>0</v>
      </c>
      <c r="M196" s="7">
        <v>0</v>
      </c>
      <c r="N196" s="10">
        <f>'Calc_85%'!G190+'Calc_85%'!H190</f>
        <v>0</v>
      </c>
      <c r="O196" s="7">
        <v>0</v>
      </c>
      <c r="P196" s="7">
        <v>0</v>
      </c>
      <c r="Q196" s="7">
        <v>0</v>
      </c>
      <c r="R196" s="1"/>
      <c r="S196" s="1"/>
      <c r="T196" s="1"/>
      <c r="U196" s="1"/>
    </row>
    <row r="197" spans="1:21" x14ac:dyDescent="0.25">
      <c r="A197" s="1"/>
      <c r="B197" s="1"/>
      <c r="C197" s="7">
        <v>182</v>
      </c>
      <c r="D197" s="8">
        <f>IFERROR('Calc_85%'!K191,0)</f>
        <v>49888</v>
      </c>
      <c r="E197" s="9">
        <f t="shared" si="4"/>
        <v>31</v>
      </c>
      <c r="F197" s="10">
        <f t="shared" si="5"/>
        <v>0</v>
      </c>
      <c r="G197" s="10">
        <f>'Calc_85%'!C191</f>
        <v>0</v>
      </c>
      <c r="H197" s="10">
        <f>'Calc_85%'!D191</f>
        <v>0</v>
      </c>
      <c r="I197" s="7">
        <v>0</v>
      </c>
      <c r="J197" s="7">
        <v>0</v>
      </c>
      <c r="K197" s="7">
        <v>0</v>
      </c>
      <c r="L197" s="7">
        <v>0</v>
      </c>
      <c r="M197" s="7">
        <v>0</v>
      </c>
      <c r="N197" s="10">
        <f>'Calc_85%'!G191+'Calc_85%'!H191</f>
        <v>0</v>
      </c>
      <c r="O197" s="7">
        <v>0</v>
      </c>
      <c r="P197" s="7">
        <v>0</v>
      </c>
      <c r="Q197" s="7">
        <v>0</v>
      </c>
      <c r="R197" s="1"/>
      <c r="S197" s="1"/>
      <c r="T197" s="1"/>
      <c r="U197" s="1"/>
    </row>
    <row r="198" spans="1:21" x14ac:dyDescent="0.25">
      <c r="A198" s="1"/>
      <c r="B198" s="1"/>
      <c r="C198" s="7">
        <v>183</v>
      </c>
      <c r="D198" s="8">
        <f>IFERROR('Calc_85%'!K192,0)</f>
        <v>49919</v>
      </c>
      <c r="E198" s="9">
        <f t="shared" si="4"/>
        <v>30</v>
      </c>
      <c r="F198" s="10">
        <f t="shared" si="5"/>
        <v>0</v>
      </c>
      <c r="G198" s="10">
        <f>'Calc_85%'!C192</f>
        <v>0</v>
      </c>
      <c r="H198" s="10">
        <f>'Calc_85%'!D192</f>
        <v>0</v>
      </c>
      <c r="I198" s="7">
        <v>0</v>
      </c>
      <c r="J198" s="7">
        <v>0</v>
      </c>
      <c r="K198" s="7">
        <v>0</v>
      </c>
      <c r="L198" s="7">
        <v>0</v>
      </c>
      <c r="M198" s="7">
        <v>0</v>
      </c>
      <c r="N198" s="10">
        <f>'Calc_85%'!G192+'Calc_85%'!H192</f>
        <v>0</v>
      </c>
      <c r="O198" s="7">
        <v>0</v>
      </c>
      <c r="P198" s="7">
        <v>0</v>
      </c>
      <c r="Q198" s="7">
        <v>0</v>
      </c>
      <c r="R198" s="1"/>
      <c r="S198" s="1"/>
      <c r="T198" s="1"/>
      <c r="U198" s="1"/>
    </row>
    <row r="199" spans="1:21" x14ac:dyDescent="0.25">
      <c r="A199" s="1"/>
      <c r="B199" s="1"/>
      <c r="C199" s="7">
        <v>184</v>
      </c>
      <c r="D199" s="8">
        <f>IFERROR('Calc_85%'!K193,0)</f>
        <v>49949</v>
      </c>
      <c r="E199" s="9">
        <f t="shared" si="4"/>
        <v>31</v>
      </c>
      <c r="F199" s="10">
        <f t="shared" si="5"/>
        <v>0</v>
      </c>
      <c r="G199" s="10">
        <f>'Calc_85%'!C193</f>
        <v>0</v>
      </c>
      <c r="H199" s="10">
        <f>'Calc_85%'!D193</f>
        <v>0</v>
      </c>
      <c r="I199" s="7">
        <v>0</v>
      </c>
      <c r="J199" s="7">
        <v>0</v>
      </c>
      <c r="K199" s="7">
        <v>0</v>
      </c>
      <c r="L199" s="7">
        <v>0</v>
      </c>
      <c r="M199" s="7">
        <v>0</v>
      </c>
      <c r="N199" s="10">
        <f>'Calc_85%'!G193+'Calc_85%'!H193</f>
        <v>0</v>
      </c>
      <c r="O199" s="7">
        <v>0</v>
      </c>
      <c r="P199" s="7">
        <v>0</v>
      </c>
      <c r="Q199" s="7">
        <v>0</v>
      </c>
      <c r="R199" s="1"/>
      <c r="S199" s="1"/>
      <c r="T199" s="1"/>
      <c r="U199" s="1"/>
    </row>
    <row r="200" spans="1:21" x14ac:dyDescent="0.25">
      <c r="A200" s="1"/>
      <c r="B200" s="1"/>
      <c r="C200" s="7">
        <v>185</v>
      </c>
      <c r="D200" s="8">
        <f>IFERROR('Calc_85%'!K194,0)</f>
        <v>49980</v>
      </c>
      <c r="E200" s="9">
        <f t="shared" si="4"/>
        <v>30</v>
      </c>
      <c r="F200" s="10">
        <f t="shared" si="5"/>
        <v>0</v>
      </c>
      <c r="G200" s="10">
        <f>'Calc_85%'!C194</f>
        <v>0</v>
      </c>
      <c r="H200" s="10">
        <f>'Calc_85%'!D194</f>
        <v>0</v>
      </c>
      <c r="I200" s="7">
        <v>0</v>
      </c>
      <c r="J200" s="7">
        <v>0</v>
      </c>
      <c r="K200" s="7">
        <v>0</v>
      </c>
      <c r="L200" s="7">
        <v>0</v>
      </c>
      <c r="M200" s="7">
        <v>0</v>
      </c>
      <c r="N200" s="10">
        <f>'Calc_85%'!G194+'Calc_85%'!H194</f>
        <v>0</v>
      </c>
      <c r="O200" s="7">
        <v>0</v>
      </c>
      <c r="P200" s="7">
        <v>0</v>
      </c>
      <c r="Q200" s="7">
        <v>0</v>
      </c>
      <c r="R200" s="1"/>
      <c r="S200" s="1"/>
      <c r="T200" s="1"/>
      <c r="U200" s="1"/>
    </row>
    <row r="201" spans="1:21" x14ac:dyDescent="0.25">
      <c r="A201" s="1"/>
      <c r="B201" s="1"/>
      <c r="C201" s="7">
        <v>186</v>
      </c>
      <c r="D201" s="8">
        <f>IFERROR('Calc_85%'!K195,0)</f>
        <v>50010</v>
      </c>
      <c r="E201" s="9">
        <f t="shared" si="4"/>
        <v>31</v>
      </c>
      <c r="F201" s="10">
        <f t="shared" si="5"/>
        <v>0</v>
      </c>
      <c r="G201" s="10">
        <f>'Calc_85%'!C195</f>
        <v>0</v>
      </c>
      <c r="H201" s="10">
        <f>'Calc_85%'!D195</f>
        <v>0</v>
      </c>
      <c r="I201" s="7">
        <v>0</v>
      </c>
      <c r="J201" s="7">
        <v>0</v>
      </c>
      <c r="K201" s="7">
        <v>0</v>
      </c>
      <c r="L201" s="7">
        <v>0</v>
      </c>
      <c r="M201" s="7">
        <v>0</v>
      </c>
      <c r="N201" s="10">
        <f>'Calc_85%'!G195+'Calc_85%'!H195</f>
        <v>0</v>
      </c>
      <c r="O201" s="7">
        <v>0</v>
      </c>
      <c r="P201" s="7">
        <v>0</v>
      </c>
      <c r="Q201" s="7">
        <v>0</v>
      </c>
      <c r="R201" s="1"/>
      <c r="S201" s="1"/>
      <c r="T201" s="1"/>
      <c r="U201" s="1"/>
    </row>
    <row r="202" spans="1:21" x14ac:dyDescent="0.25">
      <c r="A202" s="1"/>
      <c r="B202" s="1"/>
      <c r="C202" s="7">
        <v>187</v>
      </c>
      <c r="D202" s="8">
        <f>IFERROR('Calc_85%'!K196,0)</f>
        <v>50041</v>
      </c>
      <c r="E202" s="9">
        <f t="shared" si="4"/>
        <v>31</v>
      </c>
      <c r="F202" s="10">
        <f t="shared" si="5"/>
        <v>0</v>
      </c>
      <c r="G202" s="10">
        <f>'Calc_85%'!C196</f>
        <v>0</v>
      </c>
      <c r="H202" s="10">
        <f>'Calc_85%'!D196</f>
        <v>0</v>
      </c>
      <c r="I202" s="7">
        <v>0</v>
      </c>
      <c r="J202" s="7">
        <v>0</v>
      </c>
      <c r="K202" s="7">
        <v>0</v>
      </c>
      <c r="L202" s="7">
        <v>0</v>
      </c>
      <c r="M202" s="7">
        <v>0</v>
      </c>
      <c r="N202" s="10">
        <f>'Calc_85%'!G196+'Calc_85%'!H196</f>
        <v>0</v>
      </c>
      <c r="O202" s="7">
        <v>0</v>
      </c>
      <c r="P202" s="7">
        <v>0</v>
      </c>
      <c r="Q202" s="7">
        <v>0</v>
      </c>
      <c r="R202" s="1"/>
      <c r="S202" s="1"/>
      <c r="T202" s="1"/>
      <c r="U202" s="1"/>
    </row>
    <row r="203" spans="1:21" x14ac:dyDescent="0.25">
      <c r="A203" s="1"/>
      <c r="B203" s="1"/>
      <c r="C203" s="7">
        <v>188</v>
      </c>
      <c r="D203" s="8">
        <f>IFERROR('Calc_85%'!K197,0)</f>
        <v>50072</v>
      </c>
      <c r="E203" s="9">
        <f t="shared" si="4"/>
        <v>28</v>
      </c>
      <c r="F203" s="10">
        <f t="shared" si="5"/>
        <v>0</v>
      </c>
      <c r="G203" s="10">
        <f>'Calc_85%'!C197</f>
        <v>0</v>
      </c>
      <c r="H203" s="10">
        <f>'Calc_85%'!D197</f>
        <v>0</v>
      </c>
      <c r="I203" s="7">
        <v>0</v>
      </c>
      <c r="J203" s="7">
        <v>0</v>
      </c>
      <c r="K203" s="7">
        <v>0</v>
      </c>
      <c r="L203" s="7">
        <v>0</v>
      </c>
      <c r="M203" s="7">
        <v>0</v>
      </c>
      <c r="N203" s="10">
        <f>'Calc_85%'!G197+'Calc_85%'!H197</f>
        <v>0</v>
      </c>
      <c r="O203" s="7">
        <v>0</v>
      </c>
      <c r="P203" s="7">
        <v>0</v>
      </c>
      <c r="Q203" s="7">
        <v>0</v>
      </c>
      <c r="R203" s="1"/>
      <c r="S203" s="1"/>
      <c r="T203" s="1"/>
      <c r="U203" s="1"/>
    </row>
    <row r="204" spans="1:21" x14ac:dyDescent="0.25">
      <c r="A204" s="1"/>
      <c r="B204" s="1"/>
      <c r="C204" s="7">
        <v>189</v>
      </c>
      <c r="D204" s="8">
        <f>IFERROR('Calc_85%'!K198,0)</f>
        <v>50100</v>
      </c>
      <c r="E204" s="9">
        <f t="shared" si="4"/>
        <v>31</v>
      </c>
      <c r="F204" s="10">
        <f t="shared" si="5"/>
        <v>0</v>
      </c>
      <c r="G204" s="10">
        <f>'Calc_85%'!C198</f>
        <v>0</v>
      </c>
      <c r="H204" s="10">
        <f>'Calc_85%'!D198</f>
        <v>0</v>
      </c>
      <c r="I204" s="7">
        <v>0</v>
      </c>
      <c r="J204" s="7">
        <v>0</v>
      </c>
      <c r="K204" s="7">
        <v>0</v>
      </c>
      <c r="L204" s="7">
        <v>0</v>
      </c>
      <c r="M204" s="7">
        <v>0</v>
      </c>
      <c r="N204" s="10">
        <f>'Calc_85%'!G198+'Calc_85%'!H198</f>
        <v>0</v>
      </c>
      <c r="O204" s="7">
        <v>0</v>
      </c>
      <c r="P204" s="7">
        <v>0</v>
      </c>
      <c r="Q204" s="7">
        <v>0</v>
      </c>
      <c r="R204" s="1"/>
      <c r="S204" s="1"/>
      <c r="T204" s="1"/>
      <c r="U204" s="1"/>
    </row>
    <row r="205" spans="1:21" x14ac:dyDescent="0.25">
      <c r="A205" s="1"/>
      <c r="B205" s="1"/>
      <c r="C205" s="7">
        <v>190</v>
      </c>
      <c r="D205" s="8">
        <f>IFERROR('Calc_85%'!K199,0)</f>
        <v>50131</v>
      </c>
      <c r="E205" s="9">
        <f t="shared" si="4"/>
        <v>30</v>
      </c>
      <c r="F205" s="10">
        <f t="shared" si="5"/>
        <v>0</v>
      </c>
      <c r="G205" s="10">
        <f>'Calc_85%'!C199</f>
        <v>0</v>
      </c>
      <c r="H205" s="10">
        <f>'Calc_85%'!D199</f>
        <v>0</v>
      </c>
      <c r="I205" s="7">
        <v>0</v>
      </c>
      <c r="J205" s="7">
        <v>0</v>
      </c>
      <c r="K205" s="7">
        <v>0</v>
      </c>
      <c r="L205" s="7">
        <v>0</v>
      </c>
      <c r="M205" s="7">
        <v>0</v>
      </c>
      <c r="N205" s="10">
        <f>'Calc_85%'!G199+'Calc_85%'!H199</f>
        <v>0</v>
      </c>
      <c r="O205" s="7">
        <v>0</v>
      </c>
      <c r="P205" s="7">
        <v>0</v>
      </c>
      <c r="Q205" s="7">
        <v>0</v>
      </c>
      <c r="R205" s="1"/>
      <c r="S205" s="1"/>
      <c r="T205" s="1"/>
      <c r="U205" s="1"/>
    </row>
    <row r="206" spans="1:21" x14ac:dyDescent="0.25">
      <c r="A206" s="1"/>
      <c r="B206" s="1"/>
      <c r="C206" s="7">
        <v>191</v>
      </c>
      <c r="D206" s="8">
        <f>IFERROR('Calc_85%'!K200,0)</f>
        <v>50161</v>
      </c>
      <c r="E206" s="9">
        <f t="shared" si="4"/>
        <v>31</v>
      </c>
      <c r="F206" s="10">
        <f t="shared" si="5"/>
        <v>0</v>
      </c>
      <c r="G206" s="10">
        <f>'Calc_85%'!C200</f>
        <v>0</v>
      </c>
      <c r="H206" s="10">
        <f>'Calc_85%'!D200</f>
        <v>0</v>
      </c>
      <c r="I206" s="7">
        <v>0</v>
      </c>
      <c r="J206" s="7">
        <v>0</v>
      </c>
      <c r="K206" s="7">
        <v>0</v>
      </c>
      <c r="L206" s="7">
        <v>0</v>
      </c>
      <c r="M206" s="7">
        <v>0</v>
      </c>
      <c r="N206" s="10">
        <f>'Calc_85%'!G200+'Calc_85%'!H200</f>
        <v>0</v>
      </c>
      <c r="O206" s="7">
        <v>0</v>
      </c>
      <c r="P206" s="7">
        <v>0</v>
      </c>
      <c r="Q206" s="7">
        <v>0</v>
      </c>
      <c r="R206" s="1"/>
      <c r="S206" s="1"/>
      <c r="T206" s="1"/>
      <c r="U206" s="1"/>
    </row>
    <row r="207" spans="1:21" x14ac:dyDescent="0.25">
      <c r="A207" s="1"/>
      <c r="B207" s="1"/>
      <c r="C207" s="7">
        <v>192</v>
      </c>
      <c r="D207" s="8">
        <f>IFERROR('Calc_85%'!K201,0)</f>
        <v>50192</v>
      </c>
      <c r="E207" s="9">
        <f t="shared" si="4"/>
        <v>30</v>
      </c>
      <c r="F207" s="10">
        <f t="shared" si="5"/>
        <v>0</v>
      </c>
      <c r="G207" s="10">
        <f>'Calc_85%'!C201</f>
        <v>0</v>
      </c>
      <c r="H207" s="10">
        <f>'Calc_85%'!D201</f>
        <v>0</v>
      </c>
      <c r="I207" s="7">
        <v>0</v>
      </c>
      <c r="J207" s="7">
        <v>0</v>
      </c>
      <c r="K207" s="7">
        <v>0</v>
      </c>
      <c r="L207" s="7">
        <v>0</v>
      </c>
      <c r="M207" s="7">
        <v>0</v>
      </c>
      <c r="N207" s="10">
        <f>'Calc_85%'!G201+'Calc_85%'!H201</f>
        <v>0</v>
      </c>
      <c r="O207" s="7">
        <v>0</v>
      </c>
      <c r="P207" s="7">
        <v>0</v>
      </c>
      <c r="Q207" s="7">
        <v>0</v>
      </c>
      <c r="R207" s="1"/>
      <c r="S207" s="1"/>
      <c r="T207" s="1"/>
      <c r="U207" s="1"/>
    </row>
    <row r="208" spans="1:21" x14ac:dyDescent="0.25">
      <c r="A208" s="1"/>
      <c r="B208" s="1"/>
      <c r="C208" s="7">
        <v>193</v>
      </c>
      <c r="D208" s="8">
        <f>IFERROR('Calc_85%'!K202,0)</f>
        <v>50222</v>
      </c>
      <c r="E208" s="9">
        <f t="shared" si="4"/>
        <v>31</v>
      </c>
      <c r="F208" s="10">
        <f t="shared" si="5"/>
        <v>0</v>
      </c>
      <c r="G208" s="10">
        <f>'Calc_85%'!C202</f>
        <v>0</v>
      </c>
      <c r="H208" s="10">
        <f>'Calc_85%'!D202</f>
        <v>0</v>
      </c>
      <c r="I208" s="7">
        <v>0</v>
      </c>
      <c r="J208" s="7">
        <v>0</v>
      </c>
      <c r="K208" s="7">
        <v>0</v>
      </c>
      <c r="L208" s="7">
        <v>0</v>
      </c>
      <c r="M208" s="7">
        <v>0</v>
      </c>
      <c r="N208" s="10">
        <f>'Calc_85%'!G202+'Calc_85%'!H202</f>
        <v>0</v>
      </c>
      <c r="O208" s="7">
        <v>0</v>
      </c>
      <c r="P208" s="7">
        <v>0</v>
      </c>
      <c r="Q208" s="7">
        <v>0</v>
      </c>
      <c r="R208" s="1"/>
      <c r="S208" s="1"/>
      <c r="T208" s="1"/>
      <c r="U208" s="1"/>
    </row>
    <row r="209" spans="1:21" x14ac:dyDescent="0.25">
      <c r="A209" s="1"/>
      <c r="B209" s="1"/>
      <c r="C209" s="7">
        <v>194</v>
      </c>
      <c r="D209" s="8">
        <f>IFERROR('Calc_85%'!K203,0)</f>
        <v>50253</v>
      </c>
      <c r="E209" s="9">
        <f t="shared" ref="E209:E256" si="6">EOMONTH(D209,0)-D209+1</f>
        <v>31</v>
      </c>
      <c r="F209" s="10">
        <f t="shared" ref="F209:F256" si="7">SUM(G209:O209)</f>
        <v>0</v>
      </c>
      <c r="G209" s="10">
        <f>'Calc_85%'!C203</f>
        <v>0</v>
      </c>
      <c r="H209" s="10">
        <f>'Calc_85%'!D203</f>
        <v>0</v>
      </c>
      <c r="I209" s="7">
        <v>0</v>
      </c>
      <c r="J209" s="7">
        <v>0</v>
      </c>
      <c r="K209" s="7">
        <v>0</v>
      </c>
      <c r="L209" s="7">
        <v>0</v>
      </c>
      <c r="M209" s="7">
        <v>0</v>
      </c>
      <c r="N209" s="10">
        <f>'Calc_85%'!G203+'Calc_85%'!H203</f>
        <v>0</v>
      </c>
      <c r="O209" s="7">
        <v>0</v>
      </c>
      <c r="P209" s="7">
        <v>0</v>
      </c>
      <c r="Q209" s="7">
        <v>0</v>
      </c>
      <c r="R209" s="1"/>
      <c r="S209" s="1"/>
      <c r="T209" s="1"/>
      <c r="U209" s="1"/>
    </row>
    <row r="210" spans="1:21" x14ac:dyDescent="0.25">
      <c r="A210" s="1"/>
      <c r="B210" s="1"/>
      <c r="C210" s="7">
        <v>195</v>
      </c>
      <c r="D210" s="8">
        <f>IFERROR('Calc_85%'!K204,0)</f>
        <v>50284</v>
      </c>
      <c r="E210" s="9">
        <f t="shared" si="6"/>
        <v>30</v>
      </c>
      <c r="F210" s="10">
        <f t="shared" si="7"/>
        <v>0</v>
      </c>
      <c r="G210" s="10">
        <f>'Calc_85%'!C204</f>
        <v>0</v>
      </c>
      <c r="H210" s="10">
        <f>'Calc_85%'!D204</f>
        <v>0</v>
      </c>
      <c r="I210" s="7">
        <v>0</v>
      </c>
      <c r="J210" s="7">
        <v>0</v>
      </c>
      <c r="K210" s="7">
        <v>0</v>
      </c>
      <c r="L210" s="7">
        <v>0</v>
      </c>
      <c r="M210" s="7">
        <v>0</v>
      </c>
      <c r="N210" s="10">
        <f>'Calc_85%'!G204+'Calc_85%'!H204</f>
        <v>0</v>
      </c>
      <c r="O210" s="7">
        <v>0</v>
      </c>
      <c r="P210" s="7">
        <v>0</v>
      </c>
      <c r="Q210" s="7">
        <v>0</v>
      </c>
      <c r="R210" s="1"/>
      <c r="S210" s="1"/>
      <c r="T210" s="1"/>
      <c r="U210" s="1"/>
    </row>
    <row r="211" spans="1:21" x14ac:dyDescent="0.25">
      <c r="A211" s="1"/>
      <c r="B211" s="1"/>
      <c r="C211" s="7">
        <v>196</v>
      </c>
      <c r="D211" s="8">
        <f>IFERROR('Calc_85%'!K205,0)</f>
        <v>50314</v>
      </c>
      <c r="E211" s="9">
        <f t="shared" si="6"/>
        <v>31</v>
      </c>
      <c r="F211" s="10">
        <f t="shared" si="7"/>
        <v>0</v>
      </c>
      <c r="G211" s="10">
        <f>'Calc_85%'!C205</f>
        <v>0</v>
      </c>
      <c r="H211" s="10">
        <f>'Calc_85%'!D205</f>
        <v>0</v>
      </c>
      <c r="I211" s="7">
        <v>0</v>
      </c>
      <c r="J211" s="7">
        <v>0</v>
      </c>
      <c r="K211" s="7">
        <v>0</v>
      </c>
      <c r="L211" s="7">
        <v>0</v>
      </c>
      <c r="M211" s="7">
        <v>0</v>
      </c>
      <c r="N211" s="10">
        <f>'Calc_85%'!G205+'Calc_85%'!H205</f>
        <v>0</v>
      </c>
      <c r="O211" s="7">
        <v>0</v>
      </c>
      <c r="P211" s="7">
        <v>0</v>
      </c>
      <c r="Q211" s="7">
        <v>0</v>
      </c>
      <c r="R211" s="1"/>
      <c r="S211" s="1"/>
      <c r="T211" s="1"/>
      <c r="U211" s="1"/>
    </row>
    <row r="212" spans="1:21" x14ac:dyDescent="0.25">
      <c r="A212" s="1"/>
      <c r="B212" s="1"/>
      <c r="C212" s="7">
        <v>197</v>
      </c>
      <c r="D212" s="8">
        <f>IFERROR('Calc_85%'!K206,0)</f>
        <v>50345</v>
      </c>
      <c r="E212" s="9">
        <f t="shared" si="6"/>
        <v>30</v>
      </c>
      <c r="F212" s="10">
        <f t="shared" si="7"/>
        <v>0</v>
      </c>
      <c r="G212" s="10">
        <f>'Calc_85%'!C206</f>
        <v>0</v>
      </c>
      <c r="H212" s="10">
        <f>'Calc_85%'!D206</f>
        <v>0</v>
      </c>
      <c r="I212" s="7">
        <v>0</v>
      </c>
      <c r="J212" s="7">
        <v>0</v>
      </c>
      <c r="K212" s="7">
        <v>0</v>
      </c>
      <c r="L212" s="7">
        <v>0</v>
      </c>
      <c r="M212" s="7">
        <v>0</v>
      </c>
      <c r="N212" s="10">
        <f>'Calc_85%'!G206+'Calc_85%'!H206</f>
        <v>0</v>
      </c>
      <c r="O212" s="7">
        <v>0</v>
      </c>
      <c r="P212" s="7">
        <v>0</v>
      </c>
      <c r="Q212" s="7">
        <v>0</v>
      </c>
      <c r="R212" s="1"/>
      <c r="S212" s="1"/>
      <c r="T212" s="1"/>
      <c r="U212" s="1"/>
    </row>
    <row r="213" spans="1:21" x14ac:dyDescent="0.25">
      <c r="A213" s="1"/>
      <c r="B213" s="1"/>
      <c r="C213" s="7">
        <v>198</v>
      </c>
      <c r="D213" s="8">
        <f>IFERROR('Calc_85%'!K207,0)</f>
        <v>50375</v>
      </c>
      <c r="E213" s="9">
        <f t="shared" si="6"/>
        <v>31</v>
      </c>
      <c r="F213" s="10">
        <f t="shared" si="7"/>
        <v>0</v>
      </c>
      <c r="G213" s="10">
        <f>'Calc_85%'!C207</f>
        <v>0</v>
      </c>
      <c r="H213" s="10">
        <f>'Calc_85%'!D207</f>
        <v>0</v>
      </c>
      <c r="I213" s="7">
        <v>0</v>
      </c>
      <c r="J213" s="7">
        <v>0</v>
      </c>
      <c r="K213" s="7">
        <v>0</v>
      </c>
      <c r="L213" s="7">
        <v>0</v>
      </c>
      <c r="M213" s="7">
        <v>0</v>
      </c>
      <c r="N213" s="10">
        <f>'Calc_85%'!G207+'Calc_85%'!H207</f>
        <v>0</v>
      </c>
      <c r="O213" s="7">
        <v>0</v>
      </c>
      <c r="P213" s="7">
        <v>0</v>
      </c>
      <c r="Q213" s="7">
        <v>0</v>
      </c>
      <c r="R213" s="1"/>
      <c r="S213" s="1"/>
      <c r="T213" s="1"/>
      <c r="U213" s="1"/>
    </row>
    <row r="214" spans="1:21" x14ac:dyDescent="0.25">
      <c r="A214" s="1"/>
      <c r="B214" s="1"/>
      <c r="C214" s="7">
        <v>199</v>
      </c>
      <c r="D214" s="8">
        <f>IFERROR('Calc_85%'!K208,0)</f>
        <v>50406</v>
      </c>
      <c r="E214" s="9">
        <f t="shared" si="6"/>
        <v>31</v>
      </c>
      <c r="F214" s="10">
        <f t="shared" si="7"/>
        <v>0</v>
      </c>
      <c r="G214" s="10">
        <f>'Calc_85%'!C208</f>
        <v>0</v>
      </c>
      <c r="H214" s="10">
        <f>'Calc_85%'!D208</f>
        <v>0</v>
      </c>
      <c r="I214" s="7">
        <v>0</v>
      </c>
      <c r="J214" s="7">
        <v>0</v>
      </c>
      <c r="K214" s="7">
        <v>0</v>
      </c>
      <c r="L214" s="7">
        <v>0</v>
      </c>
      <c r="M214" s="7">
        <v>0</v>
      </c>
      <c r="N214" s="10">
        <f>'Calc_85%'!G208+'Calc_85%'!H208</f>
        <v>0</v>
      </c>
      <c r="O214" s="7">
        <v>0</v>
      </c>
      <c r="P214" s="7">
        <v>0</v>
      </c>
      <c r="Q214" s="7">
        <v>0</v>
      </c>
      <c r="R214" s="1"/>
      <c r="S214" s="1"/>
      <c r="T214" s="1"/>
      <c r="U214" s="1"/>
    </row>
    <row r="215" spans="1:21" x14ac:dyDescent="0.25">
      <c r="A215" s="1"/>
      <c r="B215" s="1"/>
      <c r="C215" s="7">
        <v>200</v>
      </c>
      <c r="D215" s="8">
        <f>IFERROR('Calc_85%'!K209,0)</f>
        <v>50437</v>
      </c>
      <c r="E215" s="9">
        <f t="shared" si="6"/>
        <v>28</v>
      </c>
      <c r="F215" s="10">
        <f t="shared" si="7"/>
        <v>0</v>
      </c>
      <c r="G215" s="10">
        <f>'Calc_85%'!C209</f>
        <v>0</v>
      </c>
      <c r="H215" s="10">
        <f>'Calc_85%'!D209</f>
        <v>0</v>
      </c>
      <c r="I215" s="7">
        <v>0</v>
      </c>
      <c r="J215" s="7">
        <v>0</v>
      </c>
      <c r="K215" s="7">
        <v>0</v>
      </c>
      <c r="L215" s="7">
        <v>0</v>
      </c>
      <c r="M215" s="7">
        <v>0</v>
      </c>
      <c r="N215" s="10">
        <f>'Calc_85%'!G209+'Calc_85%'!H209</f>
        <v>0</v>
      </c>
      <c r="O215" s="7">
        <v>0</v>
      </c>
      <c r="P215" s="7">
        <v>0</v>
      </c>
      <c r="Q215" s="7">
        <v>0</v>
      </c>
      <c r="R215" s="1"/>
      <c r="S215" s="1"/>
      <c r="T215" s="1"/>
      <c r="U215" s="1"/>
    </row>
    <row r="216" spans="1:21" x14ac:dyDescent="0.25">
      <c r="A216" s="1"/>
      <c r="B216" s="1"/>
      <c r="C216" s="7">
        <v>201</v>
      </c>
      <c r="D216" s="8">
        <f>IFERROR('Calc_85%'!K210,0)</f>
        <v>50465</v>
      </c>
      <c r="E216" s="9">
        <f t="shared" si="6"/>
        <v>31</v>
      </c>
      <c r="F216" s="10">
        <f t="shared" si="7"/>
        <v>0</v>
      </c>
      <c r="G216" s="10">
        <f>'Calc_85%'!C210</f>
        <v>0</v>
      </c>
      <c r="H216" s="10">
        <f>'Calc_85%'!D210</f>
        <v>0</v>
      </c>
      <c r="I216" s="7">
        <v>0</v>
      </c>
      <c r="J216" s="7">
        <v>0</v>
      </c>
      <c r="K216" s="7">
        <v>0</v>
      </c>
      <c r="L216" s="7">
        <v>0</v>
      </c>
      <c r="M216" s="7">
        <v>0</v>
      </c>
      <c r="N216" s="10">
        <f>'Calc_85%'!G210+'Calc_85%'!H210</f>
        <v>0</v>
      </c>
      <c r="O216" s="7">
        <v>0</v>
      </c>
      <c r="P216" s="7">
        <v>0</v>
      </c>
      <c r="Q216" s="7">
        <v>0</v>
      </c>
      <c r="R216" s="1"/>
      <c r="S216" s="1"/>
      <c r="T216" s="1"/>
      <c r="U216" s="1"/>
    </row>
    <row r="217" spans="1:21" x14ac:dyDescent="0.25">
      <c r="A217" s="1"/>
      <c r="B217" s="1"/>
      <c r="C217" s="7">
        <v>202</v>
      </c>
      <c r="D217" s="8">
        <f>IFERROR('Calc_85%'!K211,0)</f>
        <v>50496</v>
      </c>
      <c r="E217" s="9">
        <f t="shared" si="6"/>
        <v>30</v>
      </c>
      <c r="F217" s="10">
        <f t="shared" si="7"/>
        <v>0</v>
      </c>
      <c r="G217" s="10">
        <f>'Calc_85%'!C211</f>
        <v>0</v>
      </c>
      <c r="H217" s="10">
        <f>'Calc_85%'!D211</f>
        <v>0</v>
      </c>
      <c r="I217" s="7">
        <v>0</v>
      </c>
      <c r="J217" s="7">
        <v>0</v>
      </c>
      <c r="K217" s="7">
        <v>0</v>
      </c>
      <c r="L217" s="7">
        <v>0</v>
      </c>
      <c r="M217" s="7">
        <v>0</v>
      </c>
      <c r="N217" s="10">
        <f>'Calc_85%'!G211+'Calc_85%'!H211</f>
        <v>0</v>
      </c>
      <c r="O217" s="7">
        <v>0</v>
      </c>
      <c r="P217" s="7">
        <v>0</v>
      </c>
      <c r="Q217" s="7">
        <v>0</v>
      </c>
      <c r="R217" s="1"/>
      <c r="S217" s="1"/>
      <c r="T217" s="1"/>
      <c r="U217" s="1"/>
    </row>
    <row r="218" spans="1:21" x14ac:dyDescent="0.25">
      <c r="A218" s="1"/>
      <c r="B218" s="1"/>
      <c r="C218" s="7">
        <v>203</v>
      </c>
      <c r="D218" s="8">
        <f>IFERROR('Calc_85%'!K212,0)</f>
        <v>50526</v>
      </c>
      <c r="E218" s="9">
        <f t="shared" si="6"/>
        <v>31</v>
      </c>
      <c r="F218" s="10">
        <f t="shared" si="7"/>
        <v>0</v>
      </c>
      <c r="G218" s="10">
        <f>'Calc_85%'!C212</f>
        <v>0</v>
      </c>
      <c r="H218" s="10">
        <f>'Calc_85%'!D212</f>
        <v>0</v>
      </c>
      <c r="I218" s="7">
        <v>0</v>
      </c>
      <c r="J218" s="7">
        <v>0</v>
      </c>
      <c r="K218" s="7">
        <v>0</v>
      </c>
      <c r="L218" s="7">
        <v>0</v>
      </c>
      <c r="M218" s="7">
        <v>0</v>
      </c>
      <c r="N218" s="10">
        <f>'Calc_85%'!G212+'Calc_85%'!H212</f>
        <v>0</v>
      </c>
      <c r="O218" s="7">
        <v>0</v>
      </c>
      <c r="P218" s="7">
        <v>0</v>
      </c>
      <c r="Q218" s="7">
        <v>0</v>
      </c>
      <c r="R218" s="1"/>
      <c r="S218" s="1"/>
      <c r="T218" s="1"/>
      <c r="U218" s="1"/>
    </row>
    <row r="219" spans="1:21" x14ac:dyDescent="0.25">
      <c r="A219" s="1"/>
      <c r="B219" s="1"/>
      <c r="C219" s="7">
        <v>204</v>
      </c>
      <c r="D219" s="8">
        <f>IFERROR('Calc_85%'!K213,0)</f>
        <v>50557</v>
      </c>
      <c r="E219" s="9">
        <f t="shared" si="6"/>
        <v>30</v>
      </c>
      <c r="F219" s="10">
        <f t="shared" si="7"/>
        <v>0</v>
      </c>
      <c r="G219" s="10">
        <f>'Calc_85%'!C213</f>
        <v>0</v>
      </c>
      <c r="H219" s="10">
        <f>'Calc_85%'!D213</f>
        <v>0</v>
      </c>
      <c r="I219" s="7">
        <v>0</v>
      </c>
      <c r="J219" s="7">
        <v>0</v>
      </c>
      <c r="K219" s="7">
        <v>0</v>
      </c>
      <c r="L219" s="7">
        <v>0</v>
      </c>
      <c r="M219" s="7">
        <v>0</v>
      </c>
      <c r="N219" s="10">
        <f>'Calc_85%'!G213+'Calc_85%'!H213</f>
        <v>0</v>
      </c>
      <c r="O219" s="7">
        <v>0</v>
      </c>
      <c r="P219" s="7">
        <v>0</v>
      </c>
      <c r="Q219" s="7">
        <v>0</v>
      </c>
      <c r="R219" s="1"/>
      <c r="S219" s="1"/>
      <c r="T219" s="1"/>
      <c r="U219" s="1"/>
    </row>
    <row r="220" spans="1:21" x14ac:dyDescent="0.25">
      <c r="A220" s="1"/>
      <c r="B220" s="1"/>
      <c r="C220" s="7">
        <v>205</v>
      </c>
      <c r="D220" s="8">
        <f>IFERROR('Calc_85%'!K214,0)</f>
        <v>50587</v>
      </c>
      <c r="E220" s="9">
        <f t="shared" si="6"/>
        <v>31</v>
      </c>
      <c r="F220" s="10">
        <f t="shared" si="7"/>
        <v>0</v>
      </c>
      <c r="G220" s="10">
        <f>'Calc_85%'!C214</f>
        <v>0</v>
      </c>
      <c r="H220" s="10">
        <f>'Calc_85%'!D214</f>
        <v>0</v>
      </c>
      <c r="I220" s="7">
        <v>0</v>
      </c>
      <c r="J220" s="7">
        <v>0</v>
      </c>
      <c r="K220" s="7">
        <v>0</v>
      </c>
      <c r="L220" s="7">
        <v>0</v>
      </c>
      <c r="M220" s="7">
        <v>0</v>
      </c>
      <c r="N220" s="10">
        <f>'Calc_85%'!G214+'Calc_85%'!H214</f>
        <v>0</v>
      </c>
      <c r="O220" s="7">
        <v>0</v>
      </c>
      <c r="P220" s="7">
        <v>0</v>
      </c>
      <c r="Q220" s="7">
        <v>0</v>
      </c>
      <c r="R220" s="1"/>
      <c r="S220" s="1"/>
      <c r="T220" s="1"/>
      <c r="U220" s="1"/>
    </row>
    <row r="221" spans="1:21" x14ac:dyDescent="0.25">
      <c r="A221" s="1"/>
      <c r="B221" s="1"/>
      <c r="C221" s="7">
        <v>206</v>
      </c>
      <c r="D221" s="8">
        <f>IFERROR('Calc_85%'!K215,0)</f>
        <v>50618</v>
      </c>
      <c r="E221" s="9">
        <f t="shared" si="6"/>
        <v>31</v>
      </c>
      <c r="F221" s="10">
        <f t="shared" si="7"/>
        <v>0</v>
      </c>
      <c r="G221" s="10">
        <f>'Calc_85%'!C215</f>
        <v>0</v>
      </c>
      <c r="H221" s="10">
        <f>'Calc_85%'!D215</f>
        <v>0</v>
      </c>
      <c r="I221" s="7">
        <v>0</v>
      </c>
      <c r="J221" s="7">
        <v>0</v>
      </c>
      <c r="K221" s="7">
        <v>0</v>
      </c>
      <c r="L221" s="7">
        <v>0</v>
      </c>
      <c r="M221" s="7">
        <v>0</v>
      </c>
      <c r="N221" s="10">
        <f>'Calc_85%'!G215+'Calc_85%'!H215</f>
        <v>0</v>
      </c>
      <c r="O221" s="7">
        <v>0</v>
      </c>
      <c r="P221" s="7">
        <v>0</v>
      </c>
      <c r="Q221" s="7">
        <v>0</v>
      </c>
      <c r="R221" s="1"/>
      <c r="S221" s="1"/>
      <c r="T221" s="1"/>
      <c r="U221" s="1"/>
    </row>
    <row r="222" spans="1:21" x14ac:dyDescent="0.25">
      <c r="A222" s="1"/>
      <c r="B222" s="1"/>
      <c r="C222" s="7">
        <v>207</v>
      </c>
      <c r="D222" s="8">
        <f>IFERROR('Calc_85%'!K216,0)</f>
        <v>50649</v>
      </c>
      <c r="E222" s="9">
        <f t="shared" si="6"/>
        <v>30</v>
      </c>
      <c r="F222" s="10">
        <f t="shared" si="7"/>
        <v>0</v>
      </c>
      <c r="G222" s="10">
        <f>'Calc_85%'!C216</f>
        <v>0</v>
      </c>
      <c r="H222" s="10">
        <f>'Calc_85%'!D216</f>
        <v>0</v>
      </c>
      <c r="I222" s="7">
        <v>0</v>
      </c>
      <c r="J222" s="7">
        <v>0</v>
      </c>
      <c r="K222" s="7">
        <v>0</v>
      </c>
      <c r="L222" s="7">
        <v>0</v>
      </c>
      <c r="M222" s="7">
        <v>0</v>
      </c>
      <c r="N222" s="10">
        <f>'Calc_85%'!G216+'Calc_85%'!H216</f>
        <v>0</v>
      </c>
      <c r="O222" s="7">
        <v>0</v>
      </c>
      <c r="P222" s="7">
        <v>0</v>
      </c>
      <c r="Q222" s="7">
        <v>0</v>
      </c>
      <c r="R222" s="1"/>
      <c r="S222" s="1"/>
      <c r="T222" s="1"/>
      <c r="U222" s="1"/>
    </row>
    <row r="223" spans="1:21" x14ac:dyDescent="0.25">
      <c r="A223" s="1"/>
      <c r="B223" s="1"/>
      <c r="C223" s="7">
        <v>208</v>
      </c>
      <c r="D223" s="8">
        <f>IFERROR('Calc_85%'!K217,0)</f>
        <v>50679</v>
      </c>
      <c r="E223" s="9">
        <f t="shared" si="6"/>
        <v>31</v>
      </c>
      <c r="F223" s="10">
        <f t="shared" si="7"/>
        <v>0</v>
      </c>
      <c r="G223" s="10">
        <f>'Calc_85%'!C217</f>
        <v>0</v>
      </c>
      <c r="H223" s="10">
        <f>'Calc_85%'!D217</f>
        <v>0</v>
      </c>
      <c r="I223" s="7">
        <v>0</v>
      </c>
      <c r="J223" s="7">
        <v>0</v>
      </c>
      <c r="K223" s="7">
        <v>0</v>
      </c>
      <c r="L223" s="7">
        <v>0</v>
      </c>
      <c r="M223" s="7">
        <v>0</v>
      </c>
      <c r="N223" s="10">
        <f>'Calc_85%'!G217+'Calc_85%'!H217</f>
        <v>0</v>
      </c>
      <c r="O223" s="7">
        <v>0</v>
      </c>
      <c r="P223" s="7">
        <v>0</v>
      </c>
      <c r="Q223" s="7">
        <v>0</v>
      </c>
      <c r="R223" s="1"/>
      <c r="S223" s="1"/>
      <c r="T223" s="1"/>
      <c r="U223" s="1"/>
    </row>
    <row r="224" spans="1:21" x14ac:dyDescent="0.25">
      <c r="A224" s="1"/>
      <c r="B224" s="1"/>
      <c r="C224" s="7">
        <v>209</v>
      </c>
      <c r="D224" s="8">
        <f>IFERROR('Calc_85%'!K218,0)</f>
        <v>50710</v>
      </c>
      <c r="E224" s="9">
        <f t="shared" si="6"/>
        <v>30</v>
      </c>
      <c r="F224" s="10">
        <f t="shared" si="7"/>
        <v>0</v>
      </c>
      <c r="G224" s="10">
        <f>'Calc_85%'!C218</f>
        <v>0</v>
      </c>
      <c r="H224" s="10">
        <f>'Calc_85%'!D218</f>
        <v>0</v>
      </c>
      <c r="I224" s="7">
        <v>0</v>
      </c>
      <c r="J224" s="7">
        <v>0</v>
      </c>
      <c r="K224" s="7">
        <v>0</v>
      </c>
      <c r="L224" s="7">
        <v>0</v>
      </c>
      <c r="M224" s="7">
        <v>0</v>
      </c>
      <c r="N224" s="10">
        <f>'Calc_85%'!G218+'Calc_85%'!H218</f>
        <v>0</v>
      </c>
      <c r="O224" s="7">
        <v>0</v>
      </c>
      <c r="P224" s="7">
        <v>0</v>
      </c>
      <c r="Q224" s="7">
        <v>0</v>
      </c>
      <c r="R224" s="1"/>
      <c r="S224" s="1"/>
      <c r="T224" s="1"/>
      <c r="U224" s="1"/>
    </row>
    <row r="225" spans="1:21" x14ac:dyDescent="0.25">
      <c r="A225" s="1"/>
      <c r="B225" s="1"/>
      <c r="C225" s="7">
        <v>210</v>
      </c>
      <c r="D225" s="8">
        <f>IFERROR('Calc_85%'!K219,0)</f>
        <v>50740</v>
      </c>
      <c r="E225" s="9">
        <f t="shared" si="6"/>
        <v>31</v>
      </c>
      <c r="F225" s="10">
        <f t="shared" si="7"/>
        <v>0</v>
      </c>
      <c r="G225" s="10">
        <f>'Calc_85%'!C219</f>
        <v>0</v>
      </c>
      <c r="H225" s="10">
        <f>'Calc_85%'!D219</f>
        <v>0</v>
      </c>
      <c r="I225" s="7">
        <v>0</v>
      </c>
      <c r="J225" s="7">
        <v>0</v>
      </c>
      <c r="K225" s="7">
        <v>0</v>
      </c>
      <c r="L225" s="7">
        <v>0</v>
      </c>
      <c r="M225" s="7">
        <v>0</v>
      </c>
      <c r="N225" s="10">
        <f>'Calc_85%'!G219+'Calc_85%'!H219</f>
        <v>0</v>
      </c>
      <c r="O225" s="7">
        <v>0</v>
      </c>
      <c r="P225" s="7">
        <v>0</v>
      </c>
      <c r="Q225" s="7">
        <v>0</v>
      </c>
      <c r="R225" s="1"/>
      <c r="S225" s="1"/>
      <c r="T225" s="1"/>
      <c r="U225" s="1"/>
    </row>
    <row r="226" spans="1:21" x14ac:dyDescent="0.25">
      <c r="A226" s="1"/>
      <c r="B226" s="1"/>
      <c r="C226" s="7">
        <v>211</v>
      </c>
      <c r="D226" s="8">
        <f>IFERROR('Calc_85%'!K220,0)</f>
        <v>50771</v>
      </c>
      <c r="E226" s="9">
        <f t="shared" si="6"/>
        <v>31</v>
      </c>
      <c r="F226" s="10">
        <f t="shared" si="7"/>
        <v>0</v>
      </c>
      <c r="G226" s="10">
        <f>'Calc_85%'!C220</f>
        <v>0</v>
      </c>
      <c r="H226" s="10">
        <f>'Calc_85%'!D220</f>
        <v>0</v>
      </c>
      <c r="I226" s="7">
        <v>0</v>
      </c>
      <c r="J226" s="7">
        <v>0</v>
      </c>
      <c r="K226" s="7">
        <v>0</v>
      </c>
      <c r="L226" s="7">
        <v>0</v>
      </c>
      <c r="M226" s="7">
        <v>0</v>
      </c>
      <c r="N226" s="10">
        <f>'Calc_85%'!G220+'Calc_85%'!H220</f>
        <v>0</v>
      </c>
      <c r="O226" s="7">
        <v>0</v>
      </c>
      <c r="P226" s="7">
        <v>0</v>
      </c>
      <c r="Q226" s="7">
        <v>0</v>
      </c>
      <c r="R226" s="1"/>
      <c r="S226" s="1"/>
      <c r="T226" s="1"/>
      <c r="U226" s="1"/>
    </row>
    <row r="227" spans="1:21" x14ac:dyDescent="0.25">
      <c r="A227" s="1"/>
      <c r="B227" s="1"/>
      <c r="C227" s="7">
        <v>212</v>
      </c>
      <c r="D227" s="8">
        <f>IFERROR('Calc_85%'!K221,0)</f>
        <v>50802</v>
      </c>
      <c r="E227" s="9">
        <f t="shared" si="6"/>
        <v>28</v>
      </c>
      <c r="F227" s="10">
        <f t="shared" si="7"/>
        <v>0</v>
      </c>
      <c r="G227" s="10">
        <f>'Calc_85%'!C221</f>
        <v>0</v>
      </c>
      <c r="H227" s="10">
        <f>'Calc_85%'!D221</f>
        <v>0</v>
      </c>
      <c r="I227" s="7">
        <v>0</v>
      </c>
      <c r="J227" s="7">
        <v>0</v>
      </c>
      <c r="K227" s="7">
        <v>0</v>
      </c>
      <c r="L227" s="7">
        <v>0</v>
      </c>
      <c r="M227" s="7">
        <v>0</v>
      </c>
      <c r="N227" s="10">
        <f>'Calc_85%'!G221+'Calc_85%'!H221</f>
        <v>0</v>
      </c>
      <c r="O227" s="7">
        <v>0</v>
      </c>
      <c r="P227" s="7">
        <v>0</v>
      </c>
      <c r="Q227" s="7">
        <v>0</v>
      </c>
      <c r="R227" s="1"/>
      <c r="S227" s="1"/>
      <c r="T227" s="1"/>
      <c r="U227" s="1"/>
    </row>
    <row r="228" spans="1:21" x14ac:dyDescent="0.25">
      <c r="A228" s="1"/>
      <c r="B228" s="1"/>
      <c r="C228" s="7">
        <v>213</v>
      </c>
      <c r="D228" s="8">
        <f>IFERROR('Calc_85%'!K222,0)</f>
        <v>50830</v>
      </c>
      <c r="E228" s="9">
        <f t="shared" si="6"/>
        <v>31</v>
      </c>
      <c r="F228" s="10">
        <f t="shared" si="7"/>
        <v>0</v>
      </c>
      <c r="G228" s="10">
        <f>'Calc_85%'!C222</f>
        <v>0</v>
      </c>
      <c r="H228" s="10">
        <f>'Calc_85%'!D222</f>
        <v>0</v>
      </c>
      <c r="I228" s="7">
        <v>0</v>
      </c>
      <c r="J228" s="7">
        <v>0</v>
      </c>
      <c r="K228" s="7">
        <v>0</v>
      </c>
      <c r="L228" s="7">
        <v>0</v>
      </c>
      <c r="M228" s="7">
        <v>0</v>
      </c>
      <c r="N228" s="10">
        <f>'Calc_85%'!G222+'Calc_85%'!H222</f>
        <v>0</v>
      </c>
      <c r="O228" s="7">
        <v>0</v>
      </c>
      <c r="P228" s="7">
        <v>0</v>
      </c>
      <c r="Q228" s="7">
        <v>0</v>
      </c>
      <c r="R228" s="1"/>
      <c r="S228" s="1"/>
      <c r="T228" s="1"/>
      <c r="U228" s="1"/>
    </row>
    <row r="229" spans="1:21" x14ac:dyDescent="0.25">
      <c r="A229" s="1"/>
      <c r="B229" s="1"/>
      <c r="C229" s="7">
        <v>214</v>
      </c>
      <c r="D229" s="8">
        <f>IFERROR('Calc_85%'!K223,0)</f>
        <v>50861</v>
      </c>
      <c r="E229" s="9">
        <f t="shared" si="6"/>
        <v>30</v>
      </c>
      <c r="F229" s="10">
        <f t="shared" si="7"/>
        <v>0</v>
      </c>
      <c r="G229" s="10">
        <f>'Calc_85%'!C223</f>
        <v>0</v>
      </c>
      <c r="H229" s="10">
        <f>'Calc_85%'!D223</f>
        <v>0</v>
      </c>
      <c r="I229" s="7">
        <v>0</v>
      </c>
      <c r="J229" s="7">
        <v>0</v>
      </c>
      <c r="K229" s="7">
        <v>0</v>
      </c>
      <c r="L229" s="7">
        <v>0</v>
      </c>
      <c r="M229" s="7">
        <v>0</v>
      </c>
      <c r="N229" s="10">
        <f>'Calc_85%'!G223+'Calc_85%'!H223</f>
        <v>0</v>
      </c>
      <c r="O229" s="7">
        <v>0</v>
      </c>
      <c r="P229" s="7">
        <v>0</v>
      </c>
      <c r="Q229" s="7">
        <v>0</v>
      </c>
      <c r="R229" s="1"/>
      <c r="S229" s="1"/>
      <c r="T229" s="1"/>
      <c r="U229" s="1"/>
    </row>
    <row r="230" spans="1:21" x14ac:dyDescent="0.25">
      <c r="A230" s="1"/>
      <c r="B230" s="1"/>
      <c r="C230" s="7">
        <v>215</v>
      </c>
      <c r="D230" s="8">
        <f>IFERROR('Calc_85%'!K224,0)</f>
        <v>50891</v>
      </c>
      <c r="E230" s="9">
        <f t="shared" si="6"/>
        <v>31</v>
      </c>
      <c r="F230" s="10">
        <f t="shared" si="7"/>
        <v>0</v>
      </c>
      <c r="G230" s="10">
        <f>'Calc_85%'!C224</f>
        <v>0</v>
      </c>
      <c r="H230" s="10">
        <f>'Calc_85%'!D224</f>
        <v>0</v>
      </c>
      <c r="I230" s="7">
        <v>0</v>
      </c>
      <c r="J230" s="7">
        <v>0</v>
      </c>
      <c r="K230" s="7">
        <v>0</v>
      </c>
      <c r="L230" s="7">
        <v>0</v>
      </c>
      <c r="M230" s="7">
        <v>0</v>
      </c>
      <c r="N230" s="10">
        <f>'Calc_85%'!G224+'Calc_85%'!H224</f>
        <v>0</v>
      </c>
      <c r="O230" s="7">
        <v>0</v>
      </c>
      <c r="P230" s="7">
        <v>0</v>
      </c>
      <c r="Q230" s="7">
        <v>0</v>
      </c>
      <c r="R230" s="1"/>
      <c r="S230" s="1"/>
      <c r="T230" s="1"/>
      <c r="U230" s="1"/>
    </row>
    <row r="231" spans="1:21" x14ac:dyDescent="0.25">
      <c r="A231" s="1"/>
      <c r="B231" s="1"/>
      <c r="C231" s="7">
        <v>216</v>
      </c>
      <c r="D231" s="8">
        <f>IFERROR('Calc_85%'!K225,0)</f>
        <v>50922</v>
      </c>
      <c r="E231" s="9">
        <f t="shared" si="6"/>
        <v>30</v>
      </c>
      <c r="F231" s="10">
        <f t="shared" si="7"/>
        <v>0</v>
      </c>
      <c r="G231" s="10">
        <f>'Calc_85%'!C225</f>
        <v>0</v>
      </c>
      <c r="H231" s="10">
        <f>'Calc_85%'!D225</f>
        <v>0</v>
      </c>
      <c r="I231" s="7">
        <v>0</v>
      </c>
      <c r="J231" s="7">
        <v>0</v>
      </c>
      <c r="K231" s="7">
        <v>0</v>
      </c>
      <c r="L231" s="7">
        <v>0</v>
      </c>
      <c r="M231" s="7">
        <v>0</v>
      </c>
      <c r="N231" s="10">
        <f>'Calc_85%'!G225+'Calc_85%'!H225</f>
        <v>0</v>
      </c>
      <c r="O231" s="7">
        <v>0</v>
      </c>
      <c r="P231" s="7">
        <v>0</v>
      </c>
      <c r="Q231" s="7">
        <v>0</v>
      </c>
      <c r="R231" s="1"/>
      <c r="S231" s="1"/>
      <c r="T231" s="1"/>
      <c r="U231" s="1"/>
    </row>
    <row r="232" spans="1:21" x14ac:dyDescent="0.25">
      <c r="A232" s="1"/>
      <c r="B232" s="1"/>
      <c r="C232" s="7">
        <v>217</v>
      </c>
      <c r="D232" s="8">
        <f>IFERROR('Calc_85%'!K226,0)</f>
        <v>50952</v>
      </c>
      <c r="E232" s="9">
        <f t="shared" si="6"/>
        <v>31</v>
      </c>
      <c r="F232" s="10">
        <f t="shared" si="7"/>
        <v>0</v>
      </c>
      <c r="G232" s="10">
        <f>'Calc_85%'!C226</f>
        <v>0</v>
      </c>
      <c r="H232" s="10">
        <f>'Calc_85%'!D226</f>
        <v>0</v>
      </c>
      <c r="I232" s="7">
        <v>0</v>
      </c>
      <c r="J232" s="7">
        <v>0</v>
      </c>
      <c r="K232" s="7">
        <v>0</v>
      </c>
      <c r="L232" s="7">
        <v>0</v>
      </c>
      <c r="M232" s="7">
        <v>0</v>
      </c>
      <c r="N232" s="10">
        <f>'Calc_85%'!G226+'Calc_85%'!H226</f>
        <v>0</v>
      </c>
      <c r="O232" s="7">
        <v>0</v>
      </c>
      <c r="P232" s="7">
        <v>0</v>
      </c>
      <c r="Q232" s="7">
        <v>0</v>
      </c>
      <c r="R232" s="1"/>
      <c r="S232" s="1"/>
      <c r="T232" s="1"/>
      <c r="U232" s="1"/>
    </row>
    <row r="233" spans="1:21" x14ac:dyDescent="0.25">
      <c r="A233" s="1"/>
      <c r="B233" s="1"/>
      <c r="C233" s="7">
        <v>218</v>
      </c>
      <c r="D233" s="8">
        <f>IFERROR('Calc_85%'!K227,0)</f>
        <v>50983</v>
      </c>
      <c r="E233" s="9">
        <f t="shared" si="6"/>
        <v>31</v>
      </c>
      <c r="F233" s="10">
        <f t="shared" si="7"/>
        <v>0</v>
      </c>
      <c r="G233" s="10">
        <f>'Calc_85%'!C227</f>
        <v>0</v>
      </c>
      <c r="H233" s="10">
        <f>'Calc_85%'!D227</f>
        <v>0</v>
      </c>
      <c r="I233" s="7">
        <v>0</v>
      </c>
      <c r="J233" s="7">
        <v>0</v>
      </c>
      <c r="K233" s="7">
        <v>0</v>
      </c>
      <c r="L233" s="7">
        <v>0</v>
      </c>
      <c r="M233" s="7">
        <v>0</v>
      </c>
      <c r="N233" s="10">
        <f>'Calc_85%'!G227+'Calc_85%'!H227</f>
        <v>0</v>
      </c>
      <c r="O233" s="7">
        <v>0</v>
      </c>
      <c r="P233" s="7">
        <v>0</v>
      </c>
      <c r="Q233" s="7">
        <v>0</v>
      </c>
      <c r="R233" s="1"/>
      <c r="S233" s="1"/>
      <c r="T233" s="1"/>
      <c r="U233" s="1"/>
    </row>
    <row r="234" spans="1:21" x14ac:dyDescent="0.25">
      <c r="A234" s="1"/>
      <c r="B234" s="1"/>
      <c r="C234" s="7">
        <v>219</v>
      </c>
      <c r="D234" s="8">
        <f>IFERROR('Calc_85%'!K228,0)</f>
        <v>51014</v>
      </c>
      <c r="E234" s="9">
        <f t="shared" si="6"/>
        <v>30</v>
      </c>
      <c r="F234" s="10">
        <f t="shared" si="7"/>
        <v>0</v>
      </c>
      <c r="G234" s="10">
        <f>'Calc_85%'!C228</f>
        <v>0</v>
      </c>
      <c r="H234" s="10">
        <f>'Calc_85%'!D228</f>
        <v>0</v>
      </c>
      <c r="I234" s="7">
        <v>0</v>
      </c>
      <c r="J234" s="7">
        <v>0</v>
      </c>
      <c r="K234" s="7">
        <v>0</v>
      </c>
      <c r="L234" s="7">
        <v>0</v>
      </c>
      <c r="M234" s="7">
        <v>0</v>
      </c>
      <c r="N234" s="10">
        <f>'Calc_85%'!G228+'Calc_85%'!H228</f>
        <v>0</v>
      </c>
      <c r="O234" s="7">
        <v>0</v>
      </c>
      <c r="P234" s="7">
        <v>0</v>
      </c>
      <c r="Q234" s="7">
        <v>0</v>
      </c>
      <c r="R234" s="1"/>
      <c r="S234" s="1"/>
      <c r="T234" s="1"/>
      <c r="U234" s="1"/>
    </row>
    <row r="235" spans="1:21" x14ac:dyDescent="0.25">
      <c r="A235" s="1"/>
      <c r="B235" s="1"/>
      <c r="C235" s="7">
        <v>220</v>
      </c>
      <c r="D235" s="8">
        <f>IFERROR('Calc_85%'!K229,0)</f>
        <v>51044</v>
      </c>
      <c r="E235" s="9">
        <f t="shared" si="6"/>
        <v>31</v>
      </c>
      <c r="F235" s="10">
        <f t="shared" si="7"/>
        <v>0</v>
      </c>
      <c r="G235" s="10">
        <f>'Calc_85%'!C229</f>
        <v>0</v>
      </c>
      <c r="H235" s="10">
        <f>'Calc_85%'!D229</f>
        <v>0</v>
      </c>
      <c r="I235" s="7">
        <v>0</v>
      </c>
      <c r="J235" s="7">
        <v>0</v>
      </c>
      <c r="K235" s="7">
        <v>0</v>
      </c>
      <c r="L235" s="7">
        <v>0</v>
      </c>
      <c r="M235" s="7">
        <v>0</v>
      </c>
      <c r="N235" s="10">
        <f>'Calc_85%'!G229+'Calc_85%'!H229</f>
        <v>0</v>
      </c>
      <c r="O235" s="7">
        <v>0</v>
      </c>
      <c r="P235" s="7">
        <v>0</v>
      </c>
      <c r="Q235" s="7">
        <v>0</v>
      </c>
      <c r="R235" s="1"/>
      <c r="S235" s="1"/>
      <c r="T235" s="1"/>
      <c r="U235" s="1"/>
    </row>
    <row r="236" spans="1:21" x14ac:dyDescent="0.25">
      <c r="A236" s="1"/>
      <c r="B236" s="1"/>
      <c r="C236" s="7">
        <v>221</v>
      </c>
      <c r="D236" s="8">
        <f>IFERROR('Calc_85%'!K230,0)</f>
        <v>51075</v>
      </c>
      <c r="E236" s="9">
        <f t="shared" si="6"/>
        <v>30</v>
      </c>
      <c r="F236" s="10">
        <f t="shared" si="7"/>
        <v>0</v>
      </c>
      <c r="G236" s="10">
        <f>'Calc_85%'!C230</f>
        <v>0</v>
      </c>
      <c r="H236" s="10">
        <f>'Calc_85%'!D230</f>
        <v>0</v>
      </c>
      <c r="I236" s="7">
        <v>0</v>
      </c>
      <c r="J236" s="7">
        <v>0</v>
      </c>
      <c r="K236" s="7">
        <v>0</v>
      </c>
      <c r="L236" s="7">
        <v>0</v>
      </c>
      <c r="M236" s="7">
        <v>0</v>
      </c>
      <c r="N236" s="10">
        <f>'Calc_85%'!G230+'Calc_85%'!H230</f>
        <v>0</v>
      </c>
      <c r="O236" s="7">
        <v>0</v>
      </c>
      <c r="P236" s="7">
        <v>0</v>
      </c>
      <c r="Q236" s="7">
        <v>0</v>
      </c>
      <c r="R236" s="1"/>
      <c r="S236" s="1"/>
      <c r="T236" s="1"/>
      <c r="U236" s="1"/>
    </row>
    <row r="237" spans="1:21" x14ac:dyDescent="0.25">
      <c r="A237" s="1"/>
      <c r="B237" s="1"/>
      <c r="C237" s="7">
        <v>222</v>
      </c>
      <c r="D237" s="8">
        <f>IFERROR('Calc_85%'!K231,0)</f>
        <v>51105</v>
      </c>
      <c r="E237" s="9">
        <f t="shared" si="6"/>
        <v>31</v>
      </c>
      <c r="F237" s="10">
        <f t="shared" si="7"/>
        <v>0</v>
      </c>
      <c r="G237" s="10">
        <f>'Calc_85%'!C231</f>
        <v>0</v>
      </c>
      <c r="H237" s="10">
        <f>'Calc_85%'!D231</f>
        <v>0</v>
      </c>
      <c r="I237" s="7">
        <v>0</v>
      </c>
      <c r="J237" s="7">
        <v>0</v>
      </c>
      <c r="K237" s="7">
        <v>0</v>
      </c>
      <c r="L237" s="7">
        <v>0</v>
      </c>
      <c r="M237" s="7">
        <v>0</v>
      </c>
      <c r="N237" s="10">
        <f>'Calc_85%'!G231+'Calc_85%'!H231</f>
        <v>0</v>
      </c>
      <c r="O237" s="7">
        <v>0</v>
      </c>
      <c r="P237" s="7">
        <v>0</v>
      </c>
      <c r="Q237" s="7">
        <v>0</v>
      </c>
      <c r="R237" s="1"/>
      <c r="S237" s="1"/>
      <c r="T237" s="1"/>
      <c r="U237" s="1"/>
    </row>
    <row r="238" spans="1:21" x14ac:dyDescent="0.25">
      <c r="A238" s="1"/>
      <c r="B238" s="1"/>
      <c r="C238" s="7">
        <v>223</v>
      </c>
      <c r="D238" s="8">
        <f>IFERROR('Calc_85%'!K232,0)</f>
        <v>51136</v>
      </c>
      <c r="E238" s="9">
        <f t="shared" si="6"/>
        <v>31</v>
      </c>
      <c r="F238" s="10">
        <f t="shared" si="7"/>
        <v>0</v>
      </c>
      <c r="G238" s="10">
        <f>'Calc_85%'!C232</f>
        <v>0</v>
      </c>
      <c r="H238" s="10">
        <f>'Calc_85%'!D232</f>
        <v>0</v>
      </c>
      <c r="I238" s="7">
        <v>0</v>
      </c>
      <c r="J238" s="7">
        <v>0</v>
      </c>
      <c r="K238" s="7">
        <v>0</v>
      </c>
      <c r="L238" s="7">
        <v>0</v>
      </c>
      <c r="M238" s="7">
        <v>0</v>
      </c>
      <c r="N238" s="10">
        <f>'Calc_85%'!G232+'Calc_85%'!H232</f>
        <v>0</v>
      </c>
      <c r="O238" s="7">
        <v>0</v>
      </c>
      <c r="P238" s="7">
        <v>0</v>
      </c>
      <c r="Q238" s="7">
        <v>0</v>
      </c>
      <c r="R238" s="1"/>
      <c r="S238" s="1"/>
      <c r="T238" s="1"/>
      <c r="U238" s="1"/>
    </row>
    <row r="239" spans="1:21" x14ac:dyDescent="0.25">
      <c r="A239" s="1"/>
      <c r="B239" s="1"/>
      <c r="C239" s="7">
        <v>224</v>
      </c>
      <c r="D239" s="8">
        <f>IFERROR('Calc_85%'!K233,0)</f>
        <v>51167</v>
      </c>
      <c r="E239" s="9">
        <f t="shared" si="6"/>
        <v>29</v>
      </c>
      <c r="F239" s="10">
        <f t="shared" si="7"/>
        <v>0</v>
      </c>
      <c r="G239" s="10">
        <f>'Calc_85%'!C233</f>
        <v>0</v>
      </c>
      <c r="H239" s="10">
        <f>'Calc_85%'!D233</f>
        <v>0</v>
      </c>
      <c r="I239" s="7">
        <v>0</v>
      </c>
      <c r="J239" s="7">
        <v>0</v>
      </c>
      <c r="K239" s="7">
        <v>0</v>
      </c>
      <c r="L239" s="7">
        <v>0</v>
      </c>
      <c r="M239" s="7">
        <v>0</v>
      </c>
      <c r="N239" s="10">
        <f>'Calc_85%'!G233+'Calc_85%'!H233</f>
        <v>0</v>
      </c>
      <c r="O239" s="7">
        <v>0</v>
      </c>
      <c r="P239" s="7">
        <v>0</v>
      </c>
      <c r="Q239" s="7">
        <v>0</v>
      </c>
      <c r="R239" s="1"/>
      <c r="S239" s="1"/>
      <c r="T239" s="1"/>
      <c r="U239" s="1"/>
    </row>
    <row r="240" spans="1:21" x14ac:dyDescent="0.25">
      <c r="A240" s="1"/>
      <c r="B240" s="1"/>
      <c r="C240" s="7">
        <v>225</v>
      </c>
      <c r="D240" s="8">
        <f>IFERROR('Calc_85%'!K234,0)</f>
        <v>51196</v>
      </c>
      <c r="E240" s="9">
        <f t="shared" si="6"/>
        <v>31</v>
      </c>
      <c r="F240" s="10">
        <f t="shared" si="7"/>
        <v>0</v>
      </c>
      <c r="G240" s="10">
        <f>'Calc_85%'!C234</f>
        <v>0</v>
      </c>
      <c r="H240" s="10">
        <f>'Calc_85%'!D234</f>
        <v>0</v>
      </c>
      <c r="I240" s="7">
        <v>0</v>
      </c>
      <c r="J240" s="7">
        <v>0</v>
      </c>
      <c r="K240" s="7">
        <v>0</v>
      </c>
      <c r="L240" s="7">
        <v>0</v>
      </c>
      <c r="M240" s="7">
        <v>0</v>
      </c>
      <c r="N240" s="10">
        <f>'Calc_85%'!G234+'Calc_85%'!H234</f>
        <v>0</v>
      </c>
      <c r="O240" s="7">
        <v>0</v>
      </c>
      <c r="P240" s="7">
        <v>0</v>
      </c>
      <c r="Q240" s="7">
        <v>0</v>
      </c>
      <c r="R240" s="1"/>
      <c r="S240" s="1"/>
      <c r="T240" s="1"/>
      <c r="U240" s="1"/>
    </row>
    <row r="241" spans="1:21" x14ac:dyDescent="0.25">
      <c r="A241" s="1"/>
      <c r="B241" s="1"/>
      <c r="C241" s="7">
        <v>226</v>
      </c>
      <c r="D241" s="8">
        <f>IFERROR('Calc_85%'!K235,0)</f>
        <v>51227</v>
      </c>
      <c r="E241" s="9">
        <f t="shared" si="6"/>
        <v>30</v>
      </c>
      <c r="F241" s="10">
        <f t="shared" si="7"/>
        <v>0</v>
      </c>
      <c r="G241" s="10">
        <f>'Calc_85%'!C235</f>
        <v>0</v>
      </c>
      <c r="H241" s="10">
        <f>'Calc_85%'!D235</f>
        <v>0</v>
      </c>
      <c r="I241" s="7">
        <v>0</v>
      </c>
      <c r="J241" s="7">
        <v>0</v>
      </c>
      <c r="K241" s="7">
        <v>0</v>
      </c>
      <c r="L241" s="7">
        <v>0</v>
      </c>
      <c r="M241" s="7">
        <v>0</v>
      </c>
      <c r="N241" s="10">
        <f>'Calc_85%'!G235+'Calc_85%'!H235</f>
        <v>0</v>
      </c>
      <c r="O241" s="7">
        <v>0</v>
      </c>
      <c r="P241" s="7">
        <v>0</v>
      </c>
      <c r="Q241" s="7">
        <v>0</v>
      </c>
      <c r="R241" s="1"/>
      <c r="S241" s="1"/>
      <c r="T241" s="1"/>
      <c r="U241" s="1"/>
    </row>
    <row r="242" spans="1:21" x14ac:dyDescent="0.25">
      <c r="A242" s="1"/>
      <c r="B242" s="1"/>
      <c r="C242" s="7">
        <v>227</v>
      </c>
      <c r="D242" s="8">
        <f>IFERROR('Calc_85%'!K236,0)</f>
        <v>51257</v>
      </c>
      <c r="E242" s="9">
        <f t="shared" si="6"/>
        <v>31</v>
      </c>
      <c r="F242" s="10">
        <f t="shared" si="7"/>
        <v>0</v>
      </c>
      <c r="G242" s="10">
        <f>'Calc_85%'!C236</f>
        <v>0</v>
      </c>
      <c r="H242" s="10">
        <f>'Calc_85%'!D236</f>
        <v>0</v>
      </c>
      <c r="I242" s="7">
        <v>0</v>
      </c>
      <c r="J242" s="7">
        <v>0</v>
      </c>
      <c r="K242" s="7">
        <v>0</v>
      </c>
      <c r="L242" s="7">
        <v>0</v>
      </c>
      <c r="M242" s="7">
        <v>0</v>
      </c>
      <c r="N242" s="10">
        <f>'Calc_85%'!G236+'Calc_85%'!H236</f>
        <v>0</v>
      </c>
      <c r="O242" s="7">
        <v>0</v>
      </c>
      <c r="P242" s="7">
        <v>0</v>
      </c>
      <c r="Q242" s="7">
        <v>0</v>
      </c>
      <c r="R242" s="1"/>
      <c r="S242" s="1"/>
      <c r="T242" s="1"/>
      <c r="U242" s="1"/>
    </row>
    <row r="243" spans="1:21" x14ac:dyDescent="0.25">
      <c r="A243" s="1"/>
      <c r="B243" s="1"/>
      <c r="C243" s="7">
        <v>228</v>
      </c>
      <c r="D243" s="8">
        <f>IFERROR('Calc_85%'!K237,0)</f>
        <v>51288</v>
      </c>
      <c r="E243" s="9">
        <f t="shared" si="6"/>
        <v>30</v>
      </c>
      <c r="F243" s="10">
        <f t="shared" si="7"/>
        <v>0</v>
      </c>
      <c r="G243" s="10">
        <f>'Calc_85%'!C237</f>
        <v>0</v>
      </c>
      <c r="H243" s="10">
        <f>'Calc_85%'!D237</f>
        <v>0</v>
      </c>
      <c r="I243" s="7">
        <v>0</v>
      </c>
      <c r="J243" s="7">
        <v>0</v>
      </c>
      <c r="K243" s="7">
        <v>0</v>
      </c>
      <c r="L243" s="7">
        <v>0</v>
      </c>
      <c r="M243" s="7">
        <v>0</v>
      </c>
      <c r="N243" s="10">
        <f>'Calc_85%'!G237+'Calc_85%'!H237</f>
        <v>0</v>
      </c>
      <c r="O243" s="7">
        <v>0</v>
      </c>
      <c r="P243" s="7">
        <v>0</v>
      </c>
      <c r="Q243" s="7">
        <v>0</v>
      </c>
      <c r="R243" s="1"/>
      <c r="S243" s="1"/>
      <c r="T243" s="1"/>
      <c r="U243" s="1"/>
    </row>
    <row r="244" spans="1:21" x14ac:dyDescent="0.25">
      <c r="A244" s="1"/>
      <c r="B244" s="1"/>
      <c r="C244" s="7">
        <v>229</v>
      </c>
      <c r="D244" s="8">
        <f>IFERROR('Calc_85%'!K238,0)</f>
        <v>51318</v>
      </c>
      <c r="E244" s="9">
        <f t="shared" si="6"/>
        <v>31</v>
      </c>
      <c r="F244" s="10">
        <f t="shared" si="7"/>
        <v>0</v>
      </c>
      <c r="G244" s="10">
        <f>'Calc_85%'!C238</f>
        <v>0</v>
      </c>
      <c r="H244" s="10">
        <f>'Calc_85%'!D238</f>
        <v>0</v>
      </c>
      <c r="I244" s="7">
        <v>0</v>
      </c>
      <c r="J244" s="7">
        <v>0</v>
      </c>
      <c r="K244" s="7">
        <v>0</v>
      </c>
      <c r="L244" s="7">
        <v>0</v>
      </c>
      <c r="M244" s="7">
        <v>0</v>
      </c>
      <c r="N244" s="10">
        <f>'Calc_85%'!G238+'Calc_85%'!H238</f>
        <v>0</v>
      </c>
      <c r="O244" s="7">
        <v>0</v>
      </c>
      <c r="P244" s="7">
        <v>0</v>
      </c>
      <c r="Q244" s="7">
        <v>0</v>
      </c>
      <c r="R244" s="1"/>
      <c r="S244" s="1"/>
      <c r="T244" s="1"/>
      <c r="U244" s="1"/>
    </row>
    <row r="245" spans="1:21" x14ac:dyDescent="0.25">
      <c r="A245" s="1"/>
      <c r="B245" s="1"/>
      <c r="C245" s="7">
        <v>230</v>
      </c>
      <c r="D245" s="8">
        <f>IFERROR('Calc_85%'!K239,0)</f>
        <v>51349</v>
      </c>
      <c r="E245" s="9">
        <f t="shared" si="6"/>
        <v>31</v>
      </c>
      <c r="F245" s="10">
        <f t="shared" si="7"/>
        <v>0</v>
      </c>
      <c r="G245" s="10">
        <f>'Calc_85%'!C239</f>
        <v>0</v>
      </c>
      <c r="H245" s="10">
        <f>'Calc_85%'!D239</f>
        <v>0</v>
      </c>
      <c r="I245" s="7">
        <v>0</v>
      </c>
      <c r="J245" s="7">
        <v>0</v>
      </c>
      <c r="K245" s="7">
        <v>0</v>
      </c>
      <c r="L245" s="7">
        <v>0</v>
      </c>
      <c r="M245" s="7">
        <v>0</v>
      </c>
      <c r="N245" s="10">
        <f>'Calc_85%'!G239+'Calc_85%'!H239</f>
        <v>0</v>
      </c>
      <c r="O245" s="7">
        <v>0</v>
      </c>
      <c r="P245" s="7">
        <v>0</v>
      </c>
      <c r="Q245" s="7">
        <v>0</v>
      </c>
      <c r="R245" s="1"/>
      <c r="S245" s="1"/>
      <c r="T245" s="1"/>
      <c r="U245" s="1"/>
    </row>
    <row r="246" spans="1:21" x14ac:dyDescent="0.25">
      <c r="A246" s="1"/>
      <c r="B246" s="1"/>
      <c r="C246" s="7">
        <v>231</v>
      </c>
      <c r="D246" s="8">
        <f>IFERROR('Calc_85%'!K240,0)</f>
        <v>51380</v>
      </c>
      <c r="E246" s="9">
        <f t="shared" si="6"/>
        <v>30</v>
      </c>
      <c r="F246" s="10">
        <f t="shared" si="7"/>
        <v>0</v>
      </c>
      <c r="G246" s="10">
        <f>'Calc_85%'!C240</f>
        <v>0</v>
      </c>
      <c r="H246" s="10">
        <f>'Calc_85%'!D240</f>
        <v>0</v>
      </c>
      <c r="I246" s="7">
        <v>0</v>
      </c>
      <c r="J246" s="7">
        <v>0</v>
      </c>
      <c r="K246" s="7">
        <v>0</v>
      </c>
      <c r="L246" s="7">
        <v>0</v>
      </c>
      <c r="M246" s="7">
        <v>0</v>
      </c>
      <c r="N246" s="10">
        <f>'Calc_85%'!G240+'Calc_85%'!H240</f>
        <v>0</v>
      </c>
      <c r="O246" s="7">
        <v>0</v>
      </c>
      <c r="P246" s="7">
        <v>0</v>
      </c>
      <c r="Q246" s="7">
        <v>0</v>
      </c>
      <c r="R246" s="1"/>
      <c r="S246" s="1"/>
      <c r="T246" s="1"/>
      <c r="U246" s="1"/>
    </row>
    <row r="247" spans="1:21" x14ac:dyDescent="0.25">
      <c r="A247" s="1"/>
      <c r="B247" s="1"/>
      <c r="C247" s="7">
        <v>232</v>
      </c>
      <c r="D247" s="8">
        <f>IFERROR('Calc_85%'!K241,0)</f>
        <v>51410</v>
      </c>
      <c r="E247" s="9">
        <f t="shared" si="6"/>
        <v>31</v>
      </c>
      <c r="F247" s="10">
        <f t="shared" si="7"/>
        <v>0</v>
      </c>
      <c r="G247" s="10">
        <f>'Calc_85%'!C241</f>
        <v>0</v>
      </c>
      <c r="H247" s="10">
        <f>'Calc_85%'!D241</f>
        <v>0</v>
      </c>
      <c r="I247" s="7">
        <v>0</v>
      </c>
      <c r="J247" s="7">
        <v>0</v>
      </c>
      <c r="K247" s="7">
        <v>0</v>
      </c>
      <c r="L247" s="7">
        <v>0</v>
      </c>
      <c r="M247" s="7">
        <v>0</v>
      </c>
      <c r="N247" s="10">
        <f>'Calc_85%'!G241+'Calc_85%'!H241</f>
        <v>0</v>
      </c>
      <c r="O247" s="7">
        <v>0</v>
      </c>
      <c r="P247" s="7">
        <v>0</v>
      </c>
      <c r="Q247" s="7">
        <v>0</v>
      </c>
      <c r="R247" s="1"/>
      <c r="S247" s="1"/>
      <c r="T247" s="1"/>
      <c r="U247" s="1"/>
    </row>
    <row r="248" spans="1:21" x14ac:dyDescent="0.25">
      <c r="A248" s="1"/>
      <c r="B248" s="1"/>
      <c r="C248" s="7">
        <v>233</v>
      </c>
      <c r="D248" s="8">
        <f>IFERROR('Calc_85%'!K242,0)</f>
        <v>51441</v>
      </c>
      <c r="E248" s="9">
        <f t="shared" si="6"/>
        <v>30</v>
      </c>
      <c r="F248" s="10">
        <f t="shared" si="7"/>
        <v>0</v>
      </c>
      <c r="G248" s="10">
        <f>'Calc_85%'!C242</f>
        <v>0</v>
      </c>
      <c r="H248" s="10">
        <f>'Calc_85%'!D242</f>
        <v>0</v>
      </c>
      <c r="I248" s="7">
        <v>0</v>
      </c>
      <c r="J248" s="7">
        <v>0</v>
      </c>
      <c r="K248" s="7">
        <v>0</v>
      </c>
      <c r="L248" s="7">
        <v>0</v>
      </c>
      <c r="M248" s="7">
        <v>0</v>
      </c>
      <c r="N248" s="10">
        <f>'Calc_85%'!G242+'Calc_85%'!H242</f>
        <v>0</v>
      </c>
      <c r="O248" s="7">
        <v>0</v>
      </c>
      <c r="P248" s="7">
        <v>0</v>
      </c>
      <c r="Q248" s="7">
        <v>0</v>
      </c>
      <c r="R248" s="1"/>
      <c r="S248" s="1"/>
      <c r="T248" s="1"/>
      <c r="U248" s="1"/>
    </row>
    <row r="249" spans="1:21" x14ac:dyDescent="0.25">
      <c r="A249" s="1"/>
      <c r="B249" s="1"/>
      <c r="C249" s="7">
        <v>234</v>
      </c>
      <c r="D249" s="8">
        <f>IFERROR('Calc_85%'!K243,0)</f>
        <v>51471</v>
      </c>
      <c r="E249" s="9">
        <f t="shared" si="6"/>
        <v>31</v>
      </c>
      <c r="F249" s="10">
        <f t="shared" si="7"/>
        <v>0</v>
      </c>
      <c r="G249" s="10">
        <f>'Calc_85%'!C243</f>
        <v>0</v>
      </c>
      <c r="H249" s="10">
        <f>'Calc_85%'!D243</f>
        <v>0</v>
      </c>
      <c r="I249" s="7">
        <v>0</v>
      </c>
      <c r="J249" s="7">
        <v>0</v>
      </c>
      <c r="K249" s="7">
        <v>0</v>
      </c>
      <c r="L249" s="7">
        <v>0</v>
      </c>
      <c r="M249" s="7">
        <v>0</v>
      </c>
      <c r="N249" s="10">
        <f>'Calc_85%'!G243+'Calc_85%'!H243</f>
        <v>0</v>
      </c>
      <c r="O249" s="7">
        <v>0</v>
      </c>
      <c r="P249" s="7">
        <v>0</v>
      </c>
      <c r="Q249" s="7">
        <v>0</v>
      </c>
      <c r="R249" s="1"/>
      <c r="S249" s="1"/>
      <c r="T249" s="1"/>
      <c r="U249" s="1"/>
    </row>
    <row r="250" spans="1:21" x14ac:dyDescent="0.25">
      <c r="A250" s="1"/>
      <c r="B250" s="1"/>
      <c r="C250" s="7">
        <v>235</v>
      </c>
      <c r="D250" s="8">
        <f>IFERROR('Calc_85%'!K244,0)</f>
        <v>51502</v>
      </c>
      <c r="E250" s="9">
        <f t="shared" si="6"/>
        <v>31</v>
      </c>
      <c r="F250" s="10">
        <f t="shared" si="7"/>
        <v>0</v>
      </c>
      <c r="G250" s="10">
        <f>'Calc_85%'!C244</f>
        <v>0</v>
      </c>
      <c r="H250" s="10">
        <f>'Calc_85%'!D244</f>
        <v>0</v>
      </c>
      <c r="I250" s="7">
        <v>0</v>
      </c>
      <c r="J250" s="7">
        <v>0</v>
      </c>
      <c r="K250" s="7">
        <v>0</v>
      </c>
      <c r="L250" s="7">
        <v>0</v>
      </c>
      <c r="M250" s="7">
        <v>0</v>
      </c>
      <c r="N250" s="10">
        <f>'Calc_85%'!G244+'Calc_85%'!H244</f>
        <v>0</v>
      </c>
      <c r="O250" s="7">
        <v>0</v>
      </c>
      <c r="P250" s="7">
        <v>0</v>
      </c>
      <c r="Q250" s="7">
        <v>0</v>
      </c>
      <c r="R250" s="1"/>
      <c r="S250" s="1"/>
      <c r="T250" s="1"/>
      <c r="U250" s="1"/>
    </row>
    <row r="251" spans="1:21" x14ac:dyDescent="0.25">
      <c r="A251" s="1"/>
      <c r="B251" s="1"/>
      <c r="C251" s="7">
        <v>236</v>
      </c>
      <c r="D251" s="8">
        <f>IFERROR('Calc_85%'!K245,0)</f>
        <v>51533</v>
      </c>
      <c r="E251" s="9">
        <f t="shared" si="6"/>
        <v>28</v>
      </c>
      <c r="F251" s="10">
        <f t="shared" si="7"/>
        <v>0</v>
      </c>
      <c r="G251" s="10">
        <f>'Calc_85%'!C245</f>
        <v>0</v>
      </c>
      <c r="H251" s="10">
        <f>'Calc_85%'!D245</f>
        <v>0</v>
      </c>
      <c r="I251" s="7">
        <v>0</v>
      </c>
      <c r="J251" s="7">
        <v>0</v>
      </c>
      <c r="K251" s="7">
        <v>0</v>
      </c>
      <c r="L251" s="7">
        <v>0</v>
      </c>
      <c r="M251" s="7">
        <v>0</v>
      </c>
      <c r="N251" s="10">
        <f>'Calc_85%'!G245+'Calc_85%'!H245</f>
        <v>0</v>
      </c>
      <c r="O251" s="7">
        <v>0</v>
      </c>
      <c r="P251" s="7">
        <v>0</v>
      </c>
      <c r="Q251" s="7">
        <v>0</v>
      </c>
      <c r="R251" s="1"/>
      <c r="S251" s="1"/>
      <c r="T251" s="1"/>
      <c r="U251" s="1"/>
    </row>
    <row r="252" spans="1:21" x14ac:dyDescent="0.25">
      <c r="A252" s="1"/>
      <c r="B252" s="1"/>
      <c r="C252" s="7">
        <v>237</v>
      </c>
      <c r="D252" s="8">
        <f>IFERROR('Calc_85%'!K246,0)</f>
        <v>51561</v>
      </c>
      <c r="E252" s="9">
        <f t="shared" si="6"/>
        <v>31</v>
      </c>
      <c r="F252" s="10">
        <f t="shared" si="7"/>
        <v>0</v>
      </c>
      <c r="G252" s="10">
        <f>'Calc_85%'!C246</f>
        <v>0</v>
      </c>
      <c r="H252" s="10">
        <f>'Calc_85%'!D246</f>
        <v>0</v>
      </c>
      <c r="I252" s="7">
        <v>0</v>
      </c>
      <c r="J252" s="7">
        <v>0</v>
      </c>
      <c r="K252" s="7">
        <v>0</v>
      </c>
      <c r="L252" s="7">
        <v>0</v>
      </c>
      <c r="M252" s="7">
        <v>0</v>
      </c>
      <c r="N252" s="10">
        <f>'Calc_85%'!G246+'Calc_85%'!H246</f>
        <v>0</v>
      </c>
      <c r="O252" s="7">
        <v>0</v>
      </c>
      <c r="P252" s="7">
        <v>0</v>
      </c>
      <c r="Q252" s="7">
        <v>0</v>
      </c>
      <c r="R252" s="1"/>
      <c r="S252" s="1"/>
      <c r="T252" s="1"/>
      <c r="U252" s="1"/>
    </row>
    <row r="253" spans="1:21" x14ac:dyDescent="0.25">
      <c r="A253" s="1"/>
      <c r="B253" s="1"/>
      <c r="C253" s="7">
        <v>238</v>
      </c>
      <c r="D253" s="8">
        <f>IFERROR('Calc_85%'!K247,0)</f>
        <v>51592</v>
      </c>
      <c r="E253" s="9">
        <f t="shared" si="6"/>
        <v>30</v>
      </c>
      <c r="F253" s="10">
        <f t="shared" si="7"/>
        <v>0</v>
      </c>
      <c r="G253" s="10">
        <f>'Calc_85%'!C247</f>
        <v>0</v>
      </c>
      <c r="H253" s="10">
        <f>'Calc_85%'!D247</f>
        <v>0</v>
      </c>
      <c r="I253" s="7">
        <v>0</v>
      </c>
      <c r="J253" s="7">
        <v>0</v>
      </c>
      <c r="K253" s="7">
        <v>0</v>
      </c>
      <c r="L253" s="7">
        <v>0</v>
      </c>
      <c r="M253" s="7">
        <v>0</v>
      </c>
      <c r="N253" s="10">
        <f>'Calc_85%'!G247+'Calc_85%'!H247</f>
        <v>0</v>
      </c>
      <c r="O253" s="7">
        <v>0</v>
      </c>
      <c r="P253" s="7">
        <v>0</v>
      </c>
      <c r="Q253" s="7">
        <v>0</v>
      </c>
      <c r="R253" s="1"/>
      <c r="S253" s="1"/>
      <c r="T253" s="1"/>
      <c r="U253" s="1"/>
    </row>
    <row r="254" spans="1:21" x14ac:dyDescent="0.25">
      <c r="A254" s="1"/>
      <c r="B254" s="1"/>
      <c r="C254" s="7">
        <v>239</v>
      </c>
      <c r="D254" s="8">
        <f>IFERROR('Calc_85%'!K248,0)</f>
        <v>51622</v>
      </c>
      <c r="E254" s="9">
        <f t="shared" si="6"/>
        <v>31</v>
      </c>
      <c r="F254" s="10">
        <f t="shared" si="7"/>
        <v>0</v>
      </c>
      <c r="G254" s="10">
        <f>'Calc_85%'!C248</f>
        <v>0</v>
      </c>
      <c r="H254" s="10">
        <f>'Calc_85%'!D248</f>
        <v>0</v>
      </c>
      <c r="I254" s="7">
        <v>0</v>
      </c>
      <c r="J254" s="7">
        <v>0</v>
      </c>
      <c r="K254" s="7">
        <v>0</v>
      </c>
      <c r="L254" s="7">
        <v>0</v>
      </c>
      <c r="M254" s="7">
        <v>0</v>
      </c>
      <c r="N254" s="10">
        <f>'Calc_85%'!G248+'Calc_85%'!H248</f>
        <v>0</v>
      </c>
      <c r="O254" s="7">
        <v>0</v>
      </c>
      <c r="P254" s="7">
        <v>0</v>
      </c>
      <c r="Q254" s="7">
        <v>0</v>
      </c>
      <c r="R254" s="1"/>
      <c r="S254" s="1"/>
      <c r="T254" s="1"/>
      <c r="U254" s="1"/>
    </row>
    <row r="255" spans="1:21" x14ac:dyDescent="0.25">
      <c r="A255" s="1"/>
      <c r="B255" s="1"/>
      <c r="C255" s="7">
        <v>240</v>
      </c>
      <c r="D255" s="8">
        <f>IFERROR('Calc_85%'!K249,0)</f>
        <v>51653</v>
      </c>
      <c r="E255" s="9">
        <f t="shared" si="6"/>
        <v>30</v>
      </c>
      <c r="F255" s="10">
        <f t="shared" si="7"/>
        <v>0</v>
      </c>
      <c r="G255" s="10">
        <f>'Calc_85%'!C249</f>
        <v>0</v>
      </c>
      <c r="H255" s="10">
        <f>'Calc_85%'!D249</f>
        <v>0</v>
      </c>
      <c r="I255" s="7">
        <v>0</v>
      </c>
      <c r="J255" s="7">
        <v>0</v>
      </c>
      <c r="K255" s="7">
        <v>0</v>
      </c>
      <c r="L255" s="7">
        <v>0</v>
      </c>
      <c r="M255" s="7">
        <v>0</v>
      </c>
      <c r="N255" s="10">
        <f>'Calc_85%'!G249+'Calc_85%'!H249</f>
        <v>0</v>
      </c>
      <c r="O255" s="7">
        <v>0</v>
      </c>
      <c r="P255" s="7">
        <v>0</v>
      </c>
      <c r="Q255" s="7">
        <v>0</v>
      </c>
      <c r="R255" s="1"/>
      <c r="S255" s="1"/>
      <c r="T255" s="1"/>
      <c r="U255" s="1"/>
    </row>
    <row r="256" spans="1:21" x14ac:dyDescent="0.25">
      <c r="A256" s="1"/>
      <c r="B256" s="1"/>
      <c r="C256" s="7">
        <v>241</v>
      </c>
      <c r="D256" s="8">
        <f>IFERROR('Calc_85%'!K250,0)</f>
        <v>51683</v>
      </c>
      <c r="E256" s="9">
        <f t="shared" si="6"/>
        <v>31</v>
      </c>
      <c r="F256" s="10">
        <f t="shared" si="7"/>
        <v>0</v>
      </c>
      <c r="G256" s="10">
        <f>'Calc_85%'!C250</f>
        <v>0</v>
      </c>
      <c r="H256" s="10">
        <f>'Calc_85%'!D250</f>
        <v>0</v>
      </c>
      <c r="I256" s="7">
        <v>0</v>
      </c>
      <c r="J256" s="7">
        <v>0</v>
      </c>
      <c r="K256" s="7">
        <v>0</v>
      </c>
      <c r="L256" s="7">
        <v>0</v>
      </c>
      <c r="M256" s="7">
        <v>0</v>
      </c>
      <c r="N256" s="10">
        <f>'Calc_85%'!G250+'Calc_85%'!H250</f>
        <v>0</v>
      </c>
      <c r="O256" s="7">
        <v>0</v>
      </c>
      <c r="P256" s="7">
        <v>0</v>
      </c>
      <c r="Q256" s="7">
        <v>0</v>
      </c>
      <c r="R256" s="1"/>
      <c r="S256" s="1"/>
      <c r="T256" s="1"/>
      <c r="U256" s="1"/>
    </row>
    <row r="257" spans="1:21" x14ac:dyDescent="0.25">
      <c r="A257" s="1"/>
      <c r="B257" s="1"/>
      <c r="C257" s="11" t="s">
        <v>20</v>
      </c>
      <c r="D257" s="12"/>
      <c r="E257" s="13">
        <f>SUM(E16:E255)</f>
        <v>7305</v>
      </c>
      <c r="F257" s="14">
        <f t="shared" ref="F257:O257" si="8">SUM(F16:F256)</f>
        <v>535517.18749999988</v>
      </c>
      <c r="G257" s="14">
        <f t="shared" si="8"/>
        <v>0</v>
      </c>
      <c r="H257" s="14">
        <f t="shared" si="8"/>
        <v>485769.6875</v>
      </c>
      <c r="I257" s="14">
        <f t="shared" si="8"/>
        <v>0</v>
      </c>
      <c r="J257" s="14">
        <f t="shared" si="8"/>
        <v>0</v>
      </c>
      <c r="K257" s="14">
        <f t="shared" si="8"/>
        <v>12622.499999999998</v>
      </c>
      <c r="L257" s="14">
        <f t="shared" si="8"/>
        <v>8500</v>
      </c>
      <c r="M257" s="14">
        <f t="shared" si="8"/>
        <v>3500</v>
      </c>
      <c r="N257" s="14">
        <f t="shared" si="8"/>
        <v>23625</v>
      </c>
      <c r="O257" s="14">
        <f t="shared" si="8"/>
        <v>1500</v>
      </c>
      <c r="P257" s="15">
        <f>XIRR(F16:F256,D16:D256)</f>
        <v>0.18138133883476257</v>
      </c>
      <c r="Q257" s="14">
        <f>SUM(H16:N256)</f>
        <v>534017.1875</v>
      </c>
      <c r="R257" s="1"/>
      <c r="S257" s="1"/>
      <c r="T257" s="1"/>
      <c r="U257" s="1"/>
    </row>
    <row r="258" spans="1:21" x14ac:dyDescent="0.25">
      <c r="A258" s="1"/>
      <c r="B258" s="1"/>
      <c r="C258" s="1"/>
      <c r="D258" s="1"/>
      <c r="E258" s="1"/>
      <c r="F258" s="1"/>
      <c r="G258" s="1"/>
      <c r="H258" s="1"/>
      <c r="I258" s="1"/>
      <c r="J258" s="1"/>
      <c r="K258" s="1"/>
      <c r="L258" s="1"/>
      <c r="M258" s="1"/>
      <c r="N258" s="1"/>
      <c r="O258" s="1"/>
      <c r="P258" s="1"/>
      <c r="Q258" s="1"/>
      <c r="R258" s="1"/>
      <c r="S258" s="1"/>
      <c r="T258" s="1"/>
      <c r="U258" s="1"/>
    </row>
    <row r="259" spans="1:21" x14ac:dyDescent="0.25">
      <c r="A259" s="1"/>
      <c r="B259" s="1"/>
      <c r="C259" s="106" t="s">
        <v>21</v>
      </c>
      <c r="D259" s="107"/>
      <c r="E259" s="107"/>
      <c r="F259" s="107"/>
      <c r="G259" s="107"/>
      <c r="H259" s="107"/>
      <c r="I259" s="107"/>
      <c r="J259" s="107"/>
      <c r="K259" s="107"/>
      <c r="L259" s="107"/>
      <c r="M259" s="107"/>
      <c r="N259" s="107"/>
      <c r="O259" s="107"/>
      <c r="P259" s="107"/>
      <c r="Q259" s="107"/>
      <c r="R259" s="1"/>
      <c r="S259" s="1"/>
      <c r="T259" s="1"/>
      <c r="U259" s="1"/>
    </row>
    <row r="260" spans="1:21" x14ac:dyDescent="0.25">
      <c r="A260" s="1"/>
      <c r="B260" s="1"/>
      <c r="C260" s="107"/>
      <c r="D260" s="107"/>
      <c r="E260" s="107"/>
      <c r="F260" s="107"/>
      <c r="G260" s="107"/>
      <c r="H260" s="107"/>
      <c r="I260" s="107"/>
      <c r="J260" s="107"/>
      <c r="K260" s="107"/>
      <c r="L260" s="107"/>
      <c r="M260" s="107"/>
      <c r="N260" s="107"/>
      <c r="O260" s="107"/>
      <c r="P260" s="107"/>
      <c r="Q260" s="107"/>
      <c r="R260" s="1"/>
      <c r="S260" s="1"/>
      <c r="T260" s="1"/>
      <c r="U260" s="1"/>
    </row>
    <row r="261" spans="1:21" ht="62.25" customHeight="1" x14ac:dyDescent="0.25">
      <c r="A261" s="1"/>
      <c r="B261" s="1"/>
      <c r="C261" s="107"/>
      <c r="D261" s="107"/>
      <c r="E261" s="107"/>
      <c r="F261" s="107"/>
      <c r="G261" s="107"/>
      <c r="H261" s="107"/>
      <c r="I261" s="107"/>
      <c r="J261" s="107"/>
      <c r="K261" s="107"/>
      <c r="L261" s="107"/>
      <c r="M261" s="107"/>
      <c r="N261" s="107"/>
      <c r="O261" s="107"/>
      <c r="P261" s="107"/>
      <c r="Q261" s="107"/>
      <c r="R261" s="1"/>
      <c r="S261" s="1"/>
      <c r="T261" s="1"/>
      <c r="U261" s="1"/>
    </row>
    <row r="262" spans="1:21" ht="65.25" customHeight="1" x14ac:dyDescent="0.25">
      <c r="A262" s="1"/>
      <c r="B262" s="1"/>
      <c r="C262" s="108" t="s">
        <v>22</v>
      </c>
      <c r="D262" s="108"/>
      <c r="E262" s="108"/>
      <c r="F262" s="108"/>
      <c r="G262" s="108"/>
      <c r="H262" s="108"/>
      <c r="I262" s="108"/>
      <c r="J262" s="108"/>
      <c r="K262" s="108"/>
      <c r="L262" s="108"/>
      <c r="M262" s="108"/>
      <c r="N262" s="108"/>
      <c r="O262" s="108"/>
      <c r="P262" s="1"/>
      <c r="Q262" s="1"/>
      <c r="R262" s="1"/>
      <c r="S262" s="1"/>
      <c r="T262" s="1"/>
      <c r="U262" s="1"/>
    </row>
    <row r="263" spans="1:21" ht="45" customHeight="1" x14ac:dyDescent="0.25">
      <c r="A263" s="1"/>
      <c r="B263" s="1"/>
      <c r="C263" s="108" t="s">
        <v>23</v>
      </c>
      <c r="D263" s="108"/>
      <c r="E263" s="108"/>
      <c r="F263" s="108"/>
      <c r="G263" s="108"/>
      <c r="H263" s="108"/>
      <c r="I263" s="108"/>
      <c r="J263" s="108"/>
      <c r="K263" s="108"/>
      <c r="L263" s="108"/>
      <c r="M263" s="108"/>
      <c r="N263" s="108"/>
      <c r="O263" s="108"/>
      <c r="P263" s="1"/>
      <c r="Q263" s="1"/>
      <c r="R263" s="1"/>
      <c r="S263" s="1"/>
      <c r="T263" s="1"/>
      <c r="U263" s="1"/>
    </row>
    <row r="264" spans="1:21" ht="75" customHeight="1" x14ac:dyDescent="0.25">
      <c r="A264" s="1"/>
      <c r="B264" s="1"/>
      <c r="C264" s="108" t="s">
        <v>24</v>
      </c>
      <c r="D264" s="108"/>
      <c r="E264" s="108"/>
      <c r="F264" s="108"/>
      <c r="G264" s="108"/>
      <c r="H264" s="108"/>
      <c r="I264" s="108"/>
      <c r="J264" s="108"/>
      <c r="K264" s="108"/>
      <c r="L264" s="108"/>
      <c r="M264" s="108"/>
      <c r="N264" s="108"/>
      <c r="O264" s="109"/>
      <c r="P264" s="1"/>
      <c r="Q264" s="1"/>
      <c r="R264" s="1"/>
      <c r="S264" s="1"/>
      <c r="T264" s="1"/>
      <c r="U264" s="1"/>
    </row>
    <row r="265" spans="1:21" x14ac:dyDescent="0.25">
      <c r="A265" s="1"/>
      <c r="B265" s="1"/>
      <c r="C265" s="16"/>
      <c r="D265" s="16"/>
      <c r="E265" s="16"/>
      <c r="F265" s="16"/>
      <c r="G265" s="16"/>
      <c r="H265" s="16"/>
      <c r="I265" s="16"/>
      <c r="J265" s="16"/>
      <c r="K265" s="16"/>
      <c r="L265" s="16"/>
      <c r="M265" s="16"/>
      <c r="N265" s="16"/>
      <c r="O265" s="16"/>
      <c r="P265" s="1"/>
      <c r="Q265" s="1"/>
      <c r="R265" s="1"/>
      <c r="S265" s="1"/>
      <c r="T265" s="1"/>
      <c r="U265" s="1"/>
    </row>
    <row r="266" spans="1:21" x14ac:dyDescent="0.25">
      <c r="A266" s="1"/>
      <c r="B266" s="1"/>
      <c r="C266" s="1"/>
      <c r="D266" s="1"/>
      <c r="E266" s="1"/>
      <c r="F266" s="1"/>
      <c r="G266" s="1"/>
      <c r="H266" s="1"/>
      <c r="I266" s="110"/>
      <c r="J266" s="111"/>
      <c r="K266" s="111"/>
      <c r="L266" s="111"/>
      <c r="M266" s="111"/>
      <c r="N266" s="111"/>
      <c r="O266" s="111"/>
      <c r="P266" s="1"/>
      <c r="Q266" s="1"/>
      <c r="R266" s="1"/>
      <c r="S266" s="1"/>
      <c r="T266" s="1"/>
      <c r="U266" s="1"/>
    </row>
    <row r="267" spans="1:21" x14ac:dyDescent="0.25">
      <c r="A267" s="1"/>
      <c r="B267" s="1"/>
      <c r="C267" s="1"/>
      <c r="D267" s="1"/>
      <c r="E267" s="1"/>
      <c r="F267" s="1"/>
      <c r="G267" s="1"/>
      <c r="H267" s="1"/>
      <c r="I267" s="1"/>
      <c r="J267" s="1"/>
      <c r="K267" s="1"/>
      <c r="L267" s="1"/>
      <c r="M267" s="1"/>
      <c r="N267" s="1"/>
      <c r="O267" s="1"/>
      <c r="P267" s="1"/>
      <c r="Q267" s="1"/>
      <c r="R267" s="1"/>
      <c r="S267" s="1"/>
      <c r="T267" s="1"/>
      <c r="U267" s="1"/>
    </row>
    <row r="268" spans="1:21" x14ac:dyDescent="0.25">
      <c r="A268" s="1"/>
      <c r="B268" s="1"/>
      <c r="C268" s="1"/>
      <c r="D268" s="1"/>
      <c r="E268" s="1"/>
      <c r="F268" s="1"/>
      <c r="G268" s="1"/>
      <c r="H268" s="1"/>
      <c r="I268" s="1"/>
      <c r="J268" s="1"/>
      <c r="K268" s="1"/>
      <c r="L268" s="1"/>
      <c r="M268" s="1"/>
      <c r="N268" s="1"/>
      <c r="O268" s="1"/>
      <c r="P268" s="1"/>
      <c r="Q268" s="1"/>
      <c r="R268" s="1"/>
      <c r="S268" s="1"/>
      <c r="T268" s="1"/>
      <c r="U268" s="1"/>
    </row>
    <row r="269" spans="1:21" x14ac:dyDescent="0.25">
      <c r="A269" s="1"/>
      <c r="B269" s="1"/>
      <c r="C269" s="1"/>
      <c r="D269" s="1"/>
      <c r="E269" s="1"/>
      <c r="F269" s="1"/>
      <c r="G269" s="1"/>
      <c r="H269" s="1"/>
      <c r="I269" s="1"/>
      <c r="J269" s="1"/>
      <c r="K269" s="1"/>
      <c r="L269" s="1"/>
      <c r="M269" s="1"/>
      <c r="N269" s="1"/>
      <c r="O269" s="1"/>
      <c r="P269" s="1"/>
      <c r="Q269" s="1"/>
      <c r="R269" s="1"/>
      <c r="S269" s="1"/>
      <c r="T269" s="1"/>
      <c r="U269" s="1"/>
    </row>
    <row r="270" spans="1:21" x14ac:dyDescent="0.25">
      <c r="A270" s="1"/>
      <c r="B270" s="1"/>
      <c r="C270" s="1"/>
      <c r="D270" s="1"/>
      <c r="E270" s="1"/>
      <c r="F270" s="17"/>
      <c r="G270" s="1"/>
      <c r="H270" s="1"/>
      <c r="I270" s="1"/>
      <c r="J270" s="1"/>
      <c r="K270" s="1"/>
      <c r="L270" s="1"/>
      <c r="M270" s="1"/>
      <c r="N270" s="1"/>
      <c r="O270" s="17"/>
      <c r="P270" s="1"/>
      <c r="Q270" s="1"/>
      <c r="R270" s="1"/>
      <c r="S270" s="1"/>
      <c r="T270" s="1"/>
      <c r="U270" s="1"/>
    </row>
    <row r="271" spans="1:21" x14ac:dyDescent="0.25">
      <c r="A271" s="1"/>
      <c r="B271" s="1"/>
      <c r="C271" s="1"/>
      <c r="D271" s="1"/>
      <c r="E271" s="1"/>
      <c r="F271" s="100"/>
      <c r="G271" s="100"/>
      <c r="H271" s="1"/>
      <c r="I271" s="1"/>
      <c r="J271" s="1"/>
      <c r="K271" s="1"/>
      <c r="L271" s="1"/>
      <c r="M271" s="1"/>
      <c r="N271" s="1"/>
      <c r="O271" s="1"/>
      <c r="P271" s="1"/>
      <c r="Q271" s="1"/>
      <c r="R271" s="1"/>
      <c r="S271" s="1"/>
      <c r="T271" s="1"/>
      <c r="U271" s="1"/>
    </row>
    <row r="272" spans="1:21" x14ac:dyDescent="0.25">
      <c r="A272" s="1"/>
      <c r="B272" s="1"/>
      <c r="C272" s="1"/>
      <c r="D272" s="1"/>
      <c r="E272" s="1"/>
      <c r="F272" s="18"/>
      <c r="G272" s="1"/>
      <c r="H272" s="1"/>
      <c r="I272" s="1"/>
      <c r="J272" s="1"/>
      <c r="K272" s="1"/>
      <c r="L272" s="1"/>
      <c r="M272" s="1"/>
      <c r="N272" s="1"/>
      <c r="O272" s="1"/>
      <c r="P272" s="1"/>
      <c r="Q272" s="1"/>
      <c r="R272" s="1"/>
      <c r="S272" s="1"/>
      <c r="T272" s="1"/>
      <c r="U272" s="1"/>
    </row>
    <row r="273" spans="1:21" x14ac:dyDescent="0.25">
      <c r="A273" s="1"/>
      <c r="B273" s="1"/>
      <c r="C273" s="1"/>
      <c r="D273" s="1"/>
      <c r="E273" s="1"/>
      <c r="F273" s="1"/>
      <c r="G273" s="1"/>
      <c r="H273" s="1"/>
      <c r="I273" s="1"/>
      <c r="J273" s="1"/>
      <c r="K273" s="1"/>
      <c r="L273" s="1"/>
      <c r="M273" s="1"/>
      <c r="N273" s="1"/>
      <c r="O273" s="1"/>
      <c r="P273" s="1"/>
      <c r="Q273" s="1"/>
      <c r="R273" s="1"/>
      <c r="S273" s="1"/>
      <c r="T273" s="1"/>
      <c r="U273" s="1"/>
    </row>
    <row r="274" spans="1:21" x14ac:dyDescent="0.25">
      <c r="A274" s="1"/>
      <c r="B274" s="1"/>
      <c r="C274" s="1"/>
      <c r="D274" s="1"/>
      <c r="E274" s="1"/>
      <c r="F274" s="1"/>
      <c r="G274" s="1"/>
      <c r="H274" s="1"/>
      <c r="I274" s="1"/>
      <c r="J274" s="1"/>
      <c r="K274" s="1"/>
      <c r="L274" s="1"/>
      <c r="M274" s="1"/>
      <c r="N274" s="1"/>
      <c r="O274" s="1"/>
      <c r="P274" s="1"/>
      <c r="Q274" s="1"/>
      <c r="R274" s="1"/>
      <c r="S274" s="1"/>
      <c r="T274" s="1"/>
      <c r="U274" s="1"/>
    </row>
    <row r="275" spans="1:21" x14ac:dyDescent="0.25">
      <c r="A275" s="1"/>
      <c r="B275" s="1"/>
      <c r="C275" s="1"/>
      <c r="D275" s="1"/>
      <c r="E275" s="1"/>
      <c r="F275" s="1"/>
      <c r="G275" s="1"/>
      <c r="H275" s="1"/>
      <c r="I275" s="1"/>
      <c r="J275" s="1"/>
      <c r="K275" s="1"/>
      <c r="L275" s="1"/>
      <c r="M275" s="1"/>
      <c r="N275" s="1"/>
      <c r="O275" s="19"/>
      <c r="P275" s="1"/>
      <c r="Q275" s="1"/>
      <c r="R275" s="1"/>
      <c r="S275" s="1"/>
      <c r="T275" s="1"/>
      <c r="U275" s="1"/>
    </row>
    <row r="276" spans="1:21" x14ac:dyDescent="0.25">
      <c r="A276" s="1"/>
      <c r="B276" s="1"/>
      <c r="C276" s="1"/>
      <c r="D276" s="1"/>
      <c r="E276" s="1"/>
      <c r="F276" s="20"/>
      <c r="G276" s="1"/>
      <c r="H276" s="1"/>
      <c r="I276" s="1"/>
      <c r="J276" s="1"/>
      <c r="K276" s="1"/>
      <c r="L276" s="1"/>
      <c r="M276" s="1"/>
      <c r="N276" s="1"/>
      <c r="O276" s="1"/>
      <c r="P276" s="1"/>
      <c r="Q276" s="1"/>
      <c r="R276" s="1"/>
      <c r="S276" s="1"/>
      <c r="T276" s="1"/>
      <c r="U276" s="1"/>
    </row>
    <row r="277" spans="1:21" x14ac:dyDescent="0.25">
      <c r="A277" s="1"/>
      <c r="B277" s="1"/>
      <c r="C277" s="1"/>
      <c r="D277" s="1"/>
      <c r="E277" s="1"/>
      <c r="F277" s="1"/>
      <c r="G277" s="1"/>
      <c r="H277" s="1"/>
      <c r="I277" s="1"/>
      <c r="J277" s="1"/>
      <c r="K277" s="1"/>
      <c r="L277" s="1"/>
      <c r="M277" s="1"/>
      <c r="N277" s="1"/>
      <c r="O277" s="1"/>
      <c r="P277" s="1"/>
      <c r="Q277" s="1"/>
      <c r="R277" s="1"/>
      <c r="S277" s="1"/>
      <c r="T277" s="1"/>
      <c r="U277" s="1"/>
    </row>
    <row r="278" spans="1:21" x14ac:dyDescent="0.25">
      <c r="A278" s="1"/>
      <c r="B278" s="1"/>
      <c r="C278" s="1"/>
      <c r="D278" s="1"/>
      <c r="E278" s="1"/>
      <c r="F278" s="1"/>
      <c r="G278" s="1"/>
      <c r="H278" s="1"/>
      <c r="I278" s="1"/>
      <c r="J278" s="1"/>
      <c r="K278" s="1"/>
      <c r="L278" s="1"/>
      <c r="M278" s="1"/>
      <c r="N278" s="1"/>
      <c r="O278" s="1"/>
      <c r="P278" s="1"/>
      <c r="Q278" s="1"/>
      <c r="R278" s="1"/>
      <c r="S278" s="1"/>
      <c r="T278" s="1"/>
      <c r="U278" s="1"/>
    </row>
    <row r="279" spans="1:21" x14ac:dyDescent="0.25">
      <c r="A279" s="1"/>
      <c r="B279" s="1"/>
      <c r="C279" s="1"/>
      <c r="D279" s="1"/>
      <c r="E279" s="1"/>
      <c r="F279" s="1"/>
      <c r="G279" s="1"/>
      <c r="H279" s="1"/>
      <c r="I279" s="1"/>
      <c r="J279" s="1"/>
      <c r="K279" s="1"/>
      <c r="L279" s="1"/>
      <c r="M279" s="1"/>
      <c r="N279" s="1"/>
      <c r="O279" s="1"/>
      <c r="P279" s="1"/>
      <c r="Q279" s="1"/>
      <c r="R279" s="1"/>
      <c r="S279" s="1"/>
      <c r="T279" s="1"/>
      <c r="U279" s="1"/>
    </row>
    <row r="280" spans="1:21" x14ac:dyDescent="0.25">
      <c r="A280" s="1"/>
      <c r="B280" s="1"/>
      <c r="C280" s="1"/>
      <c r="D280" s="1"/>
      <c r="E280" s="1"/>
      <c r="F280" s="1"/>
      <c r="G280" s="1"/>
      <c r="H280" s="1"/>
      <c r="I280" s="1"/>
      <c r="J280" s="1"/>
      <c r="K280" s="1"/>
      <c r="L280" s="1"/>
      <c r="M280" s="1"/>
      <c r="N280" s="1"/>
      <c r="O280" s="1"/>
      <c r="P280" s="1"/>
      <c r="Q280" s="1"/>
      <c r="R280" s="1"/>
      <c r="S280" s="1"/>
      <c r="T280" s="1"/>
      <c r="U280" s="1"/>
    </row>
    <row r="281" spans="1:21" x14ac:dyDescent="0.25">
      <c r="A281" s="1"/>
      <c r="B281" s="1"/>
      <c r="C281" s="1"/>
      <c r="D281" s="1"/>
      <c r="E281" s="1"/>
      <c r="F281" s="1"/>
      <c r="G281" s="1"/>
      <c r="H281" s="1"/>
      <c r="I281" s="1"/>
      <c r="J281" s="1"/>
      <c r="K281" s="1"/>
      <c r="L281" s="1"/>
      <c r="M281" s="1"/>
      <c r="N281" s="1"/>
      <c r="O281" s="1"/>
      <c r="P281" s="1"/>
      <c r="Q281" s="1"/>
      <c r="R281" s="1"/>
      <c r="S281" s="1"/>
      <c r="T281" s="1"/>
      <c r="U281" s="1"/>
    </row>
    <row r="282" spans="1:21" x14ac:dyDescent="0.25">
      <c r="A282" s="1"/>
      <c r="B282" s="1"/>
      <c r="C282" s="1"/>
      <c r="D282" s="1"/>
      <c r="E282" s="1"/>
      <c r="F282" s="1"/>
      <c r="G282" s="1"/>
      <c r="H282" s="1"/>
      <c r="I282" s="1"/>
      <c r="J282" s="1"/>
      <c r="K282" s="1"/>
      <c r="L282" s="1"/>
      <c r="M282" s="1"/>
      <c r="N282" s="1"/>
      <c r="O282" s="1"/>
      <c r="P282" s="1"/>
      <c r="Q282" s="1"/>
      <c r="R282" s="1"/>
      <c r="S282" s="1"/>
      <c r="T282" s="1"/>
      <c r="U282" s="1"/>
    </row>
    <row r="283" spans="1:21" x14ac:dyDescent="0.25">
      <c r="A283" s="1"/>
      <c r="B283" s="1"/>
      <c r="C283" s="1"/>
      <c r="D283" s="1"/>
      <c r="E283" s="1"/>
      <c r="F283" s="1"/>
      <c r="G283" s="1"/>
      <c r="H283" s="1"/>
      <c r="I283" s="1"/>
      <c r="J283" s="1"/>
      <c r="K283" s="1"/>
      <c r="L283" s="1"/>
      <c r="M283" s="1"/>
      <c r="N283" s="1"/>
      <c r="O283" s="1"/>
      <c r="P283" s="1"/>
      <c r="Q283" s="1"/>
      <c r="R283" s="1"/>
      <c r="S283" s="1"/>
      <c r="T283" s="1"/>
      <c r="U283" s="1"/>
    </row>
    <row r="284" spans="1:21" x14ac:dyDescent="0.25">
      <c r="A284" s="1"/>
      <c r="B284" s="1"/>
      <c r="C284" s="1"/>
      <c r="D284" s="1"/>
      <c r="E284" s="1"/>
      <c r="F284" s="1"/>
      <c r="G284" s="1"/>
      <c r="H284" s="1"/>
      <c r="I284" s="1"/>
      <c r="J284" s="1"/>
      <c r="K284" s="1"/>
      <c r="L284" s="1"/>
      <c r="M284" s="1"/>
      <c r="N284" s="1"/>
      <c r="O284" s="1"/>
      <c r="P284" s="1"/>
      <c r="Q284" s="1"/>
      <c r="R284" s="1"/>
      <c r="S284" s="1"/>
      <c r="T284" s="1"/>
      <c r="U284" s="1"/>
    </row>
    <row r="285" spans="1:21" x14ac:dyDescent="0.25">
      <c r="A285" s="1"/>
      <c r="B285" s="1"/>
      <c r="C285" s="1"/>
      <c r="D285" s="1"/>
      <c r="E285" s="1"/>
      <c r="F285" s="1"/>
      <c r="G285" s="1"/>
      <c r="H285" s="1"/>
      <c r="I285" s="1"/>
      <c r="J285" s="1"/>
      <c r="K285" s="1"/>
      <c r="L285" s="1"/>
      <c r="M285" s="1"/>
      <c r="N285" s="1"/>
      <c r="O285" s="1"/>
      <c r="P285" s="1"/>
      <c r="Q285" s="1"/>
      <c r="R285" s="1"/>
      <c r="S285" s="1"/>
      <c r="T285" s="1"/>
      <c r="U285" s="1"/>
    </row>
    <row r="286" spans="1:21" x14ac:dyDescent="0.25">
      <c r="A286" s="1"/>
      <c r="B286" s="1"/>
      <c r="C286" s="1"/>
      <c r="D286" s="1"/>
      <c r="E286" s="1"/>
      <c r="F286" s="1"/>
      <c r="G286" s="1"/>
      <c r="H286" s="1"/>
      <c r="I286" s="1"/>
      <c r="J286" s="1"/>
      <c r="K286" s="1"/>
      <c r="L286" s="1"/>
      <c r="M286" s="1"/>
      <c r="N286" s="1"/>
      <c r="O286" s="1"/>
      <c r="P286" s="1"/>
      <c r="Q286" s="1"/>
      <c r="R286" s="1"/>
      <c r="S286" s="1"/>
      <c r="T286" s="1"/>
      <c r="U286" s="1"/>
    </row>
    <row r="287" spans="1:21" x14ac:dyDescent="0.25">
      <c r="A287" s="1"/>
      <c r="B287" s="1"/>
      <c r="C287" s="1"/>
      <c r="D287" s="1"/>
      <c r="E287" s="1"/>
      <c r="F287" s="1"/>
      <c r="G287" s="1"/>
      <c r="H287" s="1"/>
      <c r="I287" s="1"/>
      <c r="J287" s="1"/>
      <c r="K287" s="1"/>
      <c r="L287" s="1"/>
      <c r="M287" s="1"/>
      <c r="N287" s="1"/>
      <c r="O287" s="1"/>
      <c r="P287" s="1"/>
      <c r="Q287" s="1"/>
      <c r="R287" s="1"/>
      <c r="S287" s="1"/>
      <c r="T287" s="1"/>
      <c r="U287" s="1"/>
    </row>
    <row r="288" spans="1:21" x14ac:dyDescent="0.25">
      <c r="A288" s="1"/>
      <c r="B288" s="1"/>
      <c r="C288" s="1"/>
      <c r="D288" s="1"/>
      <c r="E288" s="1"/>
      <c r="F288" s="1"/>
      <c r="G288" s="1"/>
      <c r="H288" s="1"/>
      <c r="I288" s="1"/>
      <c r="J288" s="1"/>
      <c r="K288" s="1"/>
      <c r="L288" s="1"/>
      <c r="M288" s="1"/>
      <c r="N288" s="1"/>
      <c r="O288" s="1"/>
      <c r="P288" s="1"/>
      <c r="Q288" s="1"/>
      <c r="R288" s="1"/>
      <c r="S288" s="1"/>
      <c r="T288" s="1"/>
      <c r="U288" s="1"/>
    </row>
    <row r="289" spans="1:21" x14ac:dyDescent="0.25">
      <c r="A289" s="1"/>
      <c r="B289" s="1"/>
      <c r="C289" s="1"/>
      <c r="D289" s="1"/>
      <c r="E289" s="1"/>
      <c r="F289" s="1"/>
      <c r="G289" s="1"/>
      <c r="H289" s="1"/>
      <c r="I289" s="1"/>
      <c r="J289" s="1"/>
      <c r="K289" s="1"/>
      <c r="L289" s="1"/>
      <c r="M289" s="1"/>
      <c r="N289" s="1"/>
      <c r="O289" s="1"/>
      <c r="P289" s="1"/>
      <c r="Q289" s="1"/>
      <c r="R289" s="1"/>
      <c r="S289" s="1"/>
      <c r="T289" s="1"/>
      <c r="U289" s="1"/>
    </row>
    <row r="290" spans="1:21" x14ac:dyDescent="0.25">
      <c r="A290" s="1"/>
      <c r="B290" s="1"/>
      <c r="C290" s="1"/>
      <c r="D290" s="1"/>
      <c r="E290" s="1"/>
      <c r="F290" s="1"/>
      <c r="G290" s="1"/>
      <c r="H290" s="1"/>
      <c r="I290" s="1"/>
      <c r="J290" s="1"/>
      <c r="K290" s="1"/>
      <c r="L290" s="1"/>
      <c r="M290" s="1"/>
      <c r="N290" s="1"/>
      <c r="O290" s="1"/>
      <c r="P290" s="1"/>
      <c r="Q290" s="1"/>
      <c r="R290" s="1"/>
      <c r="S290" s="1"/>
      <c r="T290" s="1"/>
      <c r="U290" s="1"/>
    </row>
    <row r="291" spans="1:21" x14ac:dyDescent="0.25">
      <c r="A291" s="1"/>
      <c r="B291" s="1"/>
      <c r="C291" s="1"/>
      <c r="D291" s="1"/>
      <c r="E291" s="1"/>
      <c r="F291" s="1"/>
      <c r="G291" s="1"/>
      <c r="H291" s="1"/>
      <c r="I291" s="1"/>
      <c r="J291" s="1"/>
      <c r="K291" s="1"/>
      <c r="L291" s="1"/>
      <c r="M291" s="1"/>
      <c r="N291" s="1"/>
      <c r="O291" s="1"/>
      <c r="P291" s="1"/>
      <c r="Q291" s="1"/>
      <c r="R291" s="1"/>
      <c r="S291" s="1"/>
      <c r="T291" s="1"/>
      <c r="U291" s="1"/>
    </row>
    <row r="292" spans="1:21" x14ac:dyDescent="0.25">
      <c r="A292" s="1"/>
      <c r="B292" s="1"/>
      <c r="C292" s="1"/>
      <c r="D292" s="1"/>
      <c r="E292" s="1"/>
      <c r="F292" s="1"/>
      <c r="G292" s="1"/>
      <c r="H292" s="1"/>
      <c r="I292" s="1"/>
      <c r="J292" s="1"/>
      <c r="K292" s="1"/>
      <c r="L292" s="1"/>
      <c r="M292" s="1"/>
      <c r="N292" s="1"/>
      <c r="O292" s="1"/>
      <c r="P292" s="1"/>
      <c r="Q292" s="1"/>
      <c r="R292" s="1"/>
      <c r="S292" s="1"/>
      <c r="T292" s="1"/>
      <c r="U292" s="1"/>
    </row>
    <row r="293" spans="1:21" x14ac:dyDescent="0.25">
      <c r="A293" s="1"/>
      <c r="B293" s="1"/>
      <c r="C293" s="1"/>
      <c r="D293" s="1"/>
      <c r="E293" s="1"/>
      <c r="F293" s="1"/>
      <c r="G293" s="1"/>
      <c r="H293" s="1"/>
      <c r="I293" s="1"/>
      <c r="J293" s="1"/>
      <c r="K293" s="1"/>
      <c r="L293" s="1"/>
      <c r="M293" s="1"/>
      <c r="N293" s="1"/>
      <c r="O293" s="1"/>
      <c r="P293" s="1"/>
      <c r="Q293" s="1"/>
      <c r="R293" s="1"/>
      <c r="S293" s="1"/>
      <c r="T293" s="1"/>
      <c r="U293" s="1"/>
    </row>
    <row r="294" spans="1:21" x14ac:dyDescent="0.25">
      <c r="A294" s="1"/>
      <c r="B294" s="1"/>
      <c r="C294" s="1"/>
      <c r="D294" s="1"/>
      <c r="E294" s="1"/>
      <c r="F294" s="1"/>
      <c r="G294" s="1"/>
      <c r="H294" s="1"/>
      <c r="I294" s="1"/>
      <c r="J294" s="1"/>
      <c r="K294" s="1"/>
      <c r="L294" s="1"/>
      <c r="M294" s="1"/>
      <c r="N294" s="1"/>
      <c r="O294" s="1"/>
      <c r="P294" s="1"/>
      <c r="Q294" s="1"/>
      <c r="R294" s="1"/>
      <c r="S294" s="1"/>
      <c r="T294" s="1"/>
      <c r="U294" s="1"/>
    </row>
    <row r="295" spans="1:21" x14ac:dyDescent="0.25">
      <c r="A295" s="1"/>
      <c r="B295" s="1"/>
      <c r="C295" s="1"/>
      <c r="D295" s="1"/>
      <c r="E295" s="1"/>
      <c r="F295" s="1"/>
      <c r="G295" s="1"/>
      <c r="H295" s="1"/>
      <c r="I295" s="1"/>
      <c r="J295" s="1"/>
      <c r="K295" s="1"/>
      <c r="L295" s="1"/>
      <c r="M295" s="1"/>
      <c r="N295" s="1"/>
      <c r="O295" s="1"/>
      <c r="P295" s="1"/>
      <c r="Q295" s="1"/>
      <c r="R295" s="1"/>
      <c r="S295" s="1"/>
      <c r="T295" s="1"/>
      <c r="U295" s="1"/>
    </row>
    <row r="296" spans="1:21" x14ac:dyDescent="0.25">
      <c r="A296" s="1"/>
      <c r="B296" s="1"/>
      <c r="C296" s="1"/>
      <c r="D296" s="1"/>
      <c r="E296" s="1"/>
      <c r="F296" s="1"/>
      <c r="G296" s="1"/>
      <c r="H296" s="1"/>
      <c r="I296" s="1"/>
      <c r="J296" s="1"/>
      <c r="K296" s="1"/>
      <c r="L296" s="1"/>
      <c r="M296" s="1"/>
      <c r="N296" s="1"/>
      <c r="O296" s="1"/>
      <c r="P296" s="1"/>
      <c r="Q296" s="1"/>
      <c r="R296" s="1"/>
      <c r="S296" s="1"/>
      <c r="T296" s="1"/>
      <c r="U296" s="1"/>
    </row>
    <row r="297" spans="1:21" x14ac:dyDescent="0.25">
      <c r="A297" s="1"/>
      <c r="B297" s="1"/>
      <c r="C297" s="1"/>
      <c r="D297" s="1"/>
      <c r="E297" s="1"/>
      <c r="F297" s="1"/>
      <c r="G297" s="1"/>
      <c r="H297" s="1"/>
      <c r="I297" s="1"/>
      <c r="J297" s="1"/>
      <c r="K297" s="1"/>
      <c r="L297" s="1"/>
      <c r="M297" s="1"/>
      <c r="N297" s="1"/>
      <c r="O297" s="1"/>
      <c r="P297" s="1"/>
      <c r="Q297" s="1"/>
      <c r="R297" s="1"/>
      <c r="S297" s="1"/>
      <c r="T297" s="1"/>
      <c r="U297" s="1"/>
    </row>
    <row r="298" spans="1:21" x14ac:dyDescent="0.25">
      <c r="A298" s="1"/>
      <c r="B298" s="1"/>
      <c r="C298" s="1"/>
      <c r="D298" s="1"/>
      <c r="E298" s="1"/>
      <c r="F298" s="1"/>
      <c r="G298" s="1"/>
      <c r="H298" s="1"/>
      <c r="I298" s="1"/>
      <c r="J298" s="1"/>
      <c r="K298" s="1"/>
      <c r="L298" s="1"/>
      <c r="M298" s="1"/>
      <c r="N298" s="1"/>
      <c r="O298" s="1"/>
      <c r="P298" s="1"/>
      <c r="Q298" s="1"/>
      <c r="R298" s="1"/>
      <c r="S298" s="1"/>
      <c r="T298" s="1"/>
      <c r="U298" s="1"/>
    </row>
    <row r="299" spans="1:21" x14ac:dyDescent="0.25">
      <c r="A299" s="1"/>
      <c r="B299" s="1"/>
      <c r="C299" s="1"/>
      <c r="D299" s="1"/>
      <c r="E299" s="1"/>
      <c r="F299" s="1"/>
      <c r="G299" s="1"/>
      <c r="H299" s="1"/>
      <c r="I299" s="1"/>
      <c r="J299" s="1"/>
      <c r="K299" s="1"/>
      <c r="L299" s="1"/>
      <c r="M299" s="1"/>
      <c r="N299" s="1"/>
      <c r="O299" s="1"/>
      <c r="P299" s="1"/>
      <c r="Q299" s="1"/>
      <c r="R299" s="1"/>
      <c r="S299" s="1"/>
      <c r="T299" s="1"/>
      <c r="U299" s="1"/>
    </row>
    <row r="300" spans="1:21" x14ac:dyDescent="0.25">
      <c r="A300" s="1"/>
      <c r="B300" s="1"/>
      <c r="C300" s="1"/>
      <c r="D300" s="1"/>
      <c r="E300" s="1"/>
      <c r="F300" s="1"/>
      <c r="G300" s="1"/>
      <c r="H300" s="1"/>
      <c r="I300" s="1"/>
      <c r="J300" s="1"/>
      <c r="K300" s="1"/>
      <c r="L300" s="1"/>
      <c r="M300" s="1"/>
      <c r="N300" s="1"/>
      <c r="O300" s="1"/>
      <c r="P300" s="1"/>
      <c r="Q300" s="1"/>
      <c r="R300" s="1"/>
      <c r="S300" s="1"/>
      <c r="T300" s="1"/>
      <c r="U300" s="1"/>
    </row>
    <row r="301" spans="1:21" x14ac:dyDescent="0.25">
      <c r="A301" s="1"/>
      <c r="B301" s="1"/>
      <c r="C301" s="1"/>
      <c r="D301" s="1"/>
      <c r="E301" s="1"/>
      <c r="F301" s="1"/>
      <c r="G301" s="1"/>
      <c r="H301" s="1"/>
      <c r="I301" s="1"/>
      <c r="J301" s="1"/>
      <c r="K301" s="1"/>
      <c r="L301" s="1"/>
      <c r="M301" s="1"/>
      <c r="N301" s="1"/>
      <c r="O301" s="1"/>
      <c r="P301" s="1"/>
      <c r="Q301" s="1"/>
      <c r="R301" s="1"/>
      <c r="S301" s="1"/>
      <c r="T301" s="1"/>
      <c r="U301" s="1"/>
    </row>
    <row r="302" spans="1:21" x14ac:dyDescent="0.25">
      <c r="A302" s="1"/>
      <c r="B302" s="1"/>
      <c r="C302" s="1"/>
      <c r="D302" s="1"/>
      <c r="E302" s="1"/>
      <c r="F302" s="1"/>
      <c r="G302" s="1"/>
      <c r="H302" s="1"/>
      <c r="I302" s="1"/>
      <c r="J302" s="1"/>
      <c r="K302" s="1"/>
      <c r="L302" s="1"/>
      <c r="M302" s="1"/>
      <c r="N302" s="1"/>
      <c r="O302" s="1"/>
      <c r="P302" s="1"/>
      <c r="Q302" s="1"/>
      <c r="R302" s="1"/>
      <c r="S302" s="1"/>
      <c r="T302" s="1"/>
      <c r="U302" s="1"/>
    </row>
    <row r="303" spans="1:21" x14ac:dyDescent="0.25">
      <c r="A303" s="1"/>
      <c r="B303" s="1"/>
      <c r="C303" s="1"/>
      <c r="D303" s="1"/>
      <c r="E303" s="1"/>
      <c r="F303" s="1"/>
      <c r="G303" s="1"/>
      <c r="H303" s="1"/>
      <c r="I303" s="1"/>
      <c r="J303" s="1"/>
      <c r="K303" s="1"/>
      <c r="L303" s="1"/>
      <c r="M303" s="1"/>
      <c r="N303" s="1"/>
      <c r="O303" s="1"/>
      <c r="P303" s="1"/>
      <c r="Q303" s="1"/>
      <c r="R303" s="1"/>
      <c r="S303" s="1"/>
      <c r="T303" s="1"/>
      <c r="U303" s="1"/>
    </row>
    <row r="304" spans="1:21" x14ac:dyDescent="0.25">
      <c r="A304" s="1"/>
      <c r="B304" s="1"/>
      <c r="C304" s="1"/>
      <c r="D304" s="1"/>
      <c r="E304" s="1"/>
      <c r="F304" s="1"/>
      <c r="G304" s="1"/>
      <c r="H304" s="1"/>
      <c r="I304" s="1"/>
      <c r="J304" s="1"/>
      <c r="K304" s="1"/>
      <c r="L304" s="1"/>
      <c r="M304" s="1"/>
      <c r="N304" s="1"/>
      <c r="O304" s="1"/>
      <c r="P304" s="1"/>
      <c r="Q304" s="1"/>
      <c r="R304" s="1"/>
      <c r="S304" s="1"/>
      <c r="T304" s="1"/>
      <c r="U304" s="1"/>
    </row>
    <row r="305" spans="1:21" x14ac:dyDescent="0.25">
      <c r="A305" s="1"/>
      <c r="B305" s="1"/>
      <c r="C305" s="1"/>
      <c r="D305" s="1"/>
      <c r="E305" s="1"/>
      <c r="F305" s="1"/>
      <c r="G305" s="1"/>
      <c r="H305" s="1"/>
      <c r="I305" s="1"/>
      <c r="J305" s="1"/>
      <c r="K305" s="1"/>
      <c r="L305" s="1"/>
      <c r="M305" s="1"/>
      <c r="N305" s="1"/>
      <c r="O305" s="1"/>
      <c r="P305" s="1"/>
      <c r="Q305" s="1"/>
      <c r="R305" s="1"/>
      <c r="S305" s="1"/>
      <c r="T305" s="1"/>
      <c r="U305" s="1"/>
    </row>
    <row r="306" spans="1:21" x14ac:dyDescent="0.25">
      <c r="A306" s="1"/>
      <c r="B306" s="1"/>
      <c r="C306" s="1"/>
      <c r="D306" s="1"/>
      <c r="E306" s="1"/>
      <c r="F306" s="1"/>
      <c r="G306" s="1"/>
      <c r="H306" s="1"/>
      <c r="I306" s="1"/>
      <c r="J306" s="1"/>
      <c r="K306" s="1"/>
      <c r="L306" s="1"/>
      <c r="M306" s="1"/>
      <c r="N306" s="1"/>
      <c r="O306" s="1"/>
      <c r="P306" s="1"/>
      <c r="Q306" s="1"/>
      <c r="R306" s="1"/>
      <c r="S306" s="1"/>
      <c r="T306" s="1"/>
      <c r="U306" s="1"/>
    </row>
    <row r="307" spans="1:21" x14ac:dyDescent="0.25">
      <c r="A307" s="1"/>
      <c r="B307" s="1"/>
      <c r="C307" s="1"/>
      <c r="D307" s="1"/>
      <c r="E307" s="1"/>
      <c r="F307" s="1"/>
      <c r="G307" s="1"/>
      <c r="H307" s="1"/>
      <c r="I307" s="1"/>
      <c r="J307" s="1"/>
      <c r="K307" s="1"/>
      <c r="L307" s="1"/>
      <c r="M307" s="1"/>
      <c r="N307" s="1"/>
      <c r="O307" s="1"/>
      <c r="P307" s="1"/>
      <c r="Q307" s="1"/>
      <c r="R307" s="1"/>
      <c r="S307" s="1"/>
      <c r="T307" s="1"/>
      <c r="U307" s="1"/>
    </row>
    <row r="308" spans="1:21" x14ac:dyDescent="0.25">
      <c r="A308" s="1"/>
      <c r="B308" s="1"/>
      <c r="C308" s="1"/>
      <c r="D308" s="1"/>
      <c r="E308" s="1"/>
      <c r="F308" s="1"/>
      <c r="G308" s="1"/>
      <c r="H308" s="1"/>
      <c r="I308" s="1"/>
      <c r="J308" s="1"/>
      <c r="K308" s="1"/>
      <c r="L308" s="1"/>
      <c r="M308" s="1"/>
      <c r="N308" s="1"/>
      <c r="O308" s="1"/>
      <c r="P308" s="1"/>
      <c r="Q308" s="1"/>
      <c r="R308" s="1"/>
      <c r="S308" s="1"/>
      <c r="T308" s="1"/>
      <c r="U308" s="1"/>
    </row>
    <row r="309" spans="1:21" x14ac:dyDescent="0.25">
      <c r="A309" s="1"/>
      <c r="B309" s="1"/>
      <c r="C309" s="1"/>
      <c r="D309" s="1"/>
      <c r="E309" s="1"/>
      <c r="F309" s="1"/>
      <c r="G309" s="1"/>
      <c r="H309" s="1"/>
      <c r="I309" s="1"/>
      <c r="J309" s="1"/>
      <c r="K309" s="1"/>
      <c r="L309" s="1"/>
      <c r="M309" s="1"/>
      <c r="N309" s="1"/>
      <c r="O309" s="1"/>
      <c r="P309" s="1"/>
      <c r="Q309" s="1"/>
      <c r="R309" s="1"/>
      <c r="S309" s="1"/>
      <c r="T309" s="1"/>
      <c r="U309" s="1"/>
    </row>
    <row r="310" spans="1:21" x14ac:dyDescent="0.25">
      <c r="A310" s="1"/>
      <c r="B310" s="1"/>
      <c r="C310" s="1"/>
      <c r="D310" s="1"/>
      <c r="E310" s="1"/>
      <c r="F310" s="1"/>
      <c r="G310" s="1"/>
      <c r="H310" s="1"/>
      <c r="I310" s="1"/>
      <c r="J310" s="1"/>
      <c r="K310" s="1"/>
      <c r="L310" s="1"/>
      <c r="M310" s="1"/>
      <c r="N310" s="1"/>
      <c r="O310" s="1"/>
      <c r="P310" s="1"/>
      <c r="Q310" s="1"/>
      <c r="R310" s="1"/>
      <c r="S310" s="1"/>
      <c r="T310" s="1"/>
      <c r="U310" s="1"/>
    </row>
    <row r="311" spans="1:21" x14ac:dyDescent="0.25">
      <c r="A311" s="1"/>
      <c r="B311" s="1"/>
      <c r="C311" s="1"/>
      <c r="D311" s="1"/>
      <c r="E311" s="1"/>
      <c r="F311" s="1"/>
      <c r="G311" s="1"/>
      <c r="H311" s="1"/>
      <c r="I311" s="1"/>
      <c r="J311" s="1"/>
      <c r="K311" s="1"/>
      <c r="L311" s="1"/>
      <c r="M311" s="1"/>
      <c r="N311" s="1"/>
      <c r="O311" s="1"/>
      <c r="P311" s="1"/>
      <c r="Q311" s="1"/>
      <c r="R311" s="1"/>
      <c r="S311" s="1"/>
      <c r="T311" s="1"/>
      <c r="U311" s="1"/>
    </row>
    <row r="312" spans="1:21" x14ac:dyDescent="0.25">
      <c r="A312" s="1"/>
      <c r="B312" s="1"/>
      <c r="C312" s="1"/>
      <c r="D312" s="1"/>
      <c r="E312" s="1"/>
      <c r="F312" s="1"/>
      <c r="G312" s="1"/>
      <c r="H312" s="1"/>
      <c r="I312" s="1"/>
      <c r="J312" s="1"/>
      <c r="K312" s="1"/>
      <c r="L312" s="1"/>
      <c r="M312" s="1"/>
      <c r="N312" s="1"/>
      <c r="O312" s="1"/>
      <c r="P312" s="1"/>
      <c r="Q312" s="1"/>
      <c r="R312" s="1"/>
      <c r="S312" s="1"/>
      <c r="T312" s="1"/>
      <c r="U312" s="1"/>
    </row>
    <row r="313" spans="1:21" x14ac:dyDescent="0.25">
      <c r="A313" s="1"/>
      <c r="B313" s="1"/>
      <c r="C313" s="1"/>
      <c r="D313" s="1"/>
      <c r="E313" s="1"/>
      <c r="F313" s="1"/>
      <c r="G313" s="1"/>
      <c r="H313" s="1"/>
      <c r="I313" s="1"/>
      <c r="J313" s="1"/>
      <c r="K313" s="1"/>
      <c r="L313" s="1"/>
      <c r="M313" s="1"/>
      <c r="N313" s="1"/>
      <c r="O313" s="1"/>
      <c r="P313" s="1"/>
      <c r="Q313" s="1"/>
      <c r="R313" s="1"/>
      <c r="S313" s="1"/>
      <c r="T313" s="1"/>
      <c r="U313" s="1"/>
    </row>
    <row r="314" spans="1:21" x14ac:dyDescent="0.25">
      <c r="A314" s="1"/>
      <c r="B314" s="1"/>
      <c r="C314" s="1"/>
      <c r="D314" s="1"/>
      <c r="E314" s="1"/>
      <c r="F314" s="1"/>
      <c r="G314" s="1"/>
      <c r="H314" s="1"/>
      <c r="I314" s="1"/>
      <c r="J314" s="1"/>
      <c r="K314" s="1"/>
      <c r="L314" s="1"/>
      <c r="M314" s="1"/>
      <c r="N314" s="1"/>
      <c r="O314" s="1"/>
      <c r="P314" s="1"/>
      <c r="Q314" s="1"/>
      <c r="R314" s="1"/>
      <c r="S314" s="1"/>
      <c r="T314" s="1"/>
      <c r="U314" s="1"/>
    </row>
  </sheetData>
  <sheetProtection password="CC71" sheet="1" objects="1" scenarios="1"/>
  <mergeCells count="19">
    <mergeCell ref="H10:N10"/>
    <mergeCell ref="C12:C15"/>
    <mergeCell ref="D12:D15"/>
    <mergeCell ref="E12:E15"/>
    <mergeCell ref="F12:F15"/>
    <mergeCell ref="G12:O12"/>
    <mergeCell ref="F271:G271"/>
    <mergeCell ref="P12:P15"/>
    <mergeCell ref="Q12:Q15"/>
    <mergeCell ref="G13:O13"/>
    <mergeCell ref="G14:G15"/>
    <mergeCell ref="H14:H15"/>
    <mergeCell ref="I14:K14"/>
    <mergeCell ref="L14:O14"/>
    <mergeCell ref="C259:Q261"/>
    <mergeCell ref="C262:O262"/>
    <mergeCell ref="C263:O263"/>
    <mergeCell ref="C264:O264"/>
    <mergeCell ref="I266:O26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75"/>
  <sheetViews>
    <sheetView showGridLines="0" zoomScale="70" zoomScaleNormal="70" workbookViewId="0">
      <selection activeCell="S17" sqref="S17"/>
    </sheetView>
  </sheetViews>
  <sheetFormatPr defaultColWidth="11.5703125" defaultRowHeight="15" x14ac:dyDescent="0.25"/>
  <cols>
    <col min="1" max="1" width="5.42578125" style="61" bestFit="1" customWidth="1"/>
    <col min="2" max="2" width="12.85546875" style="61" bestFit="1" customWidth="1"/>
    <col min="3" max="3" width="25" style="61" bestFit="1" customWidth="1"/>
    <col min="4" max="4" width="12" style="61" bestFit="1" customWidth="1"/>
    <col min="5" max="5" width="12.140625" style="61" bestFit="1" customWidth="1"/>
    <col min="6" max="6" width="31" style="61" bestFit="1" customWidth="1"/>
    <col min="7" max="7" width="10.7109375" style="61" bestFit="1" customWidth="1"/>
    <col min="8" max="8" width="11.42578125" style="61" bestFit="1" customWidth="1"/>
    <col min="9" max="9" width="31.5703125" style="61" bestFit="1" customWidth="1"/>
    <col min="10" max="10" width="16.85546875" style="61" bestFit="1" customWidth="1"/>
    <col min="11" max="11" width="10.7109375" style="61" bestFit="1" customWidth="1"/>
    <col min="12" max="12" width="13.7109375" style="61" customWidth="1"/>
    <col min="13" max="13" width="13.7109375" style="29" customWidth="1"/>
    <col min="14" max="14" width="1.7109375" style="32" customWidth="1"/>
    <col min="15" max="15" width="11.5703125" style="29"/>
    <col min="16" max="16" width="15.28515625" style="29" bestFit="1" customWidth="1"/>
    <col min="17" max="21" width="11.5703125" style="29"/>
    <col min="22" max="22" width="6.7109375" style="29" customWidth="1"/>
    <col min="23" max="24" width="16.7109375" style="29" customWidth="1"/>
    <col min="25" max="26" width="12.28515625" style="29" customWidth="1"/>
    <col min="27" max="27" width="1.7109375" style="29" customWidth="1"/>
    <col min="28" max="28" width="11.5703125" style="29"/>
    <col min="29" max="32" width="15.5703125" style="29" customWidth="1"/>
    <col min="33" max="35" width="14.28515625" style="29" customWidth="1"/>
    <col min="36" max="36" width="1.7109375" style="29" customWidth="1"/>
    <col min="37" max="37" width="14.7109375" style="29" hidden="1" customWidth="1"/>
    <col min="38" max="38" width="0" style="29" hidden="1" customWidth="1"/>
    <col min="39" max="39" width="12.42578125" style="29" hidden="1" customWidth="1"/>
    <col min="40" max="40" width="14.42578125" style="29" hidden="1" customWidth="1"/>
    <col min="41" max="41" width="0" style="29" hidden="1" customWidth="1"/>
    <col min="42" max="42" width="1.7109375" style="29" hidden="1" customWidth="1"/>
    <col min="43" max="46" width="11.5703125" style="29"/>
    <col min="47" max="47" width="11.5703125" style="29" customWidth="1"/>
    <col min="48" max="48" width="2.28515625" style="29" customWidth="1"/>
    <col min="49" max="49" width="13.28515625" style="29" bestFit="1" customWidth="1"/>
    <col min="50" max="55" width="11.5703125" style="29"/>
    <col min="56" max="56" width="15" style="37" bestFit="1" customWidth="1"/>
    <col min="57" max="57" width="11.5703125" style="37"/>
    <col min="63" max="63" width="13.28515625" bestFit="1" customWidth="1"/>
    <col min="64" max="16384" width="11.5703125" style="61"/>
  </cols>
  <sheetData>
    <row r="1" spans="1:63" s="28" customFormat="1" x14ac:dyDescent="0.25">
      <c r="D1" s="29"/>
      <c r="E1" s="29"/>
      <c r="F1" s="30" t="s">
        <v>48</v>
      </c>
      <c r="G1" s="31">
        <v>0.1399</v>
      </c>
      <c r="H1" s="29"/>
      <c r="I1" s="29"/>
      <c r="J1" s="29"/>
      <c r="K1"/>
      <c r="M1" s="29"/>
      <c r="N1" s="32"/>
      <c r="O1" s="29"/>
      <c r="P1" s="29"/>
      <c r="Q1" s="33"/>
      <c r="R1" s="29"/>
      <c r="S1" s="29"/>
      <c r="T1" s="33"/>
      <c r="U1" s="29"/>
      <c r="V1" s="29"/>
      <c r="W1" s="29"/>
      <c r="X1" s="29"/>
      <c r="Y1" s="29"/>
      <c r="Z1" s="29"/>
      <c r="AA1" s="29"/>
      <c r="AB1" s="33"/>
      <c r="AC1" s="34"/>
      <c r="AD1" s="35"/>
      <c r="AE1" s="29"/>
      <c r="AF1" s="33"/>
      <c r="AG1" s="36"/>
      <c r="AH1" s="29"/>
      <c r="AI1" s="36"/>
      <c r="AJ1" s="29"/>
      <c r="AK1" s="29"/>
      <c r="AL1" s="29"/>
      <c r="AM1" s="29"/>
      <c r="AN1" s="29"/>
      <c r="AO1" s="29"/>
      <c r="AP1" s="29"/>
      <c r="AQ1" s="29"/>
      <c r="AR1" s="29"/>
      <c r="AS1" s="29"/>
      <c r="AT1" s="29"/>
      <c r="AU1" s="29"/>
      <c r="AV1" s="29"/>
      <c r="AW1" s="29"/>
      <c r="AX1" s="29"/>
      <c r="AY1" s="29"/>
      <c r="AZ1" s="29"/>
      <c r="BA1" s="29"/>
      <c r="BB1" s="29"/>
      <c r="BC1" s="29"/>
      <c r="BD1" s="37"/>
      <c r="BE1" s="37"/>
      <c r="BF1"/>
      <c r="BG1"/>
      <c r="BH1"/>
      <c r="BI1"/>
      <c r="BJ1"/>
      <c r="BK1"/>
    </row>
    <row r="2" spans="1:63" s="28" customFormat="1" x14ac:dyDescent="0.25">
      <c r="C2" s="38" t="s">
        <v>49</v>
      </c>
      <c r="D2" s="39">
        <f>Калькулятор!E10</f>
        <v>1500000</v>
      </c>
      <c r="E2" s="29"/>
      <c r="F2" s="33" t="s">
        <v>50</v>
      </c>
      <c r="G2" s="31">
        <v>0.1399</v>
      </c>
      <c r="H2" s="29"/>
      <c r="I2" s="33" t="s">
        <v>51</v>
      </c>
      <c r="J2" s="40">
        <v>5.0000000000000001E-3</v>
      </c>
      <c r="K2"/>
      <c r="M2" s="29"/>
      <c r="N2" s="32"/>
      <c r="O2" s="29"/>
      <c r="P2" s="29"/>
      <c r="Q2" s="40"/>
      <c r="R2" s="29"/>
      <c r="S2" s="29"/>
      <c r="T2" s="41"/>
      <c r="U2" s="29"/>
      <c r="V2" s="29"/>
      <c r="W2" s="33"/>
      <c r="X2" s="35"/>
      <c r="Y2" s="29"/>
      <c r="Z2" s="29"/>
      <c r="AA2" s="29"/>
      <c r="AB2" s="29"/>
      <c r="AC2" s="33"/>
      <c r="AD2" s="35"/>
      <c r="AE2" s="29"/>
      <c r="AF2" s="33"/>
      <c r="AG2" s="36"/>
      <c r="AH2" s="42"/>
      <c r="AI2" s="43"/>
      <c r="AJ2" s="29"/>
      <c r="AK2" s="29"/>
      <c r="AL2" s="29"/>
      <c r="AM2" s="41"/>
      <c r="AN2" s="29"/>
      <c r="AO2" s="29"/>
      <c r="AP2" s="29"/>
      <c r="AQ2" s="29"/>
      <c r="AR2" s="29"/>
      <c r="AS2" s="29"/>
      <c r="AT2" s="29"/>
      <c r="AU2" s="29"/>
      <c r="AV2" s="29"/>
      <c r="AW2" s="29"/>
      <c r="AX2" s="29"/>
      <c r="AY2" s="29"/>
      <c r="AZ2" s="29"/>
      <c r="BA2" s="29"/>
      <c r="BB2" s="29"/>
      <c r="BC2" s="29"/>
      <c r="BD2" s="37"/>
      <c r="BE2" s="37"/>
      <c r="BF2"/>
      <c r="BG2"/>
      <c r="BH2"/>
      <c r="BI2"/>
      <c r="BJ2"/>
      <c r="BK2"/>
    </row>
    <row r="3" spans="1:63" s="28" customFormat="1" x14ac:dyDescent="0.25">
      <c r="C3" s="44" t="s">
        <v>52</v>
      </c>
      <c r="D3" s="45">
        <f>Калькулятор!E13</f>
        <v>1275000</v>
      </c>
      <c r="E3" s="29"/>
      <c r="F3" s="33" t="s">
        <v>53</v>
      </c>
      <c r="G3" s="31">
        <v>9.9000000000000008E-3</v>
      </c>
      <c r="H3" s="29"/>
      <c r="I3" s="33" t="s">
        <v>54</v>
      </c>
      <c r="J3" s="40">
        <v>5.9999999999999995E-4</v>
      </c>
      <c r="K3"/>
      <c r="M3" s="29"/>
      <c r="N3" s="32"/>
      <c r="O3" s="29"/>
      <c r="P3" s="29"/>
      <c r="Q3" s="40"/>
      <c r="R3" s="29"/>
      <c r="S3" s="29"/>
      <c r="T3" s="41"/>
      <c r="U3" s="46"/>
      <c r="V3" s="29"/>
      <c r="W3" s="33"/>
      <c r="X3" s="35"/>
      <c r="Y3" s="29"/>
      <c r="Z3" s="29"/>
      <c r="AA3" s="29"/>
      <c r="AB3" s="33"/>
      <c r="AC3" s="35"/>
      <c r="AD3" s="29"/>
      <c r="AE3" s="29"/>
      <c r="AF3" s="33"/>
      <c r="AG3" s="36"/>
      <c r="AH3" s="42"/>
      <c r="AI3" s="43"/>
      <c r="AJ3" s="29"/>
      <c r="AK3" s="29"/>
      <c r="AL3" s="29"/>
      <c r="AM3" s="29"/>
      <c r="AN3" s="29"/>
      <c r="AO3" s="29"/>
      <c r="AP3" s="29"/>
      <c r="AQ3" s="29"/>
      <c r="AR3" s="29"/>
      <c r="AS3" s="29"/>
      <c r="AT3" s="29"/>
      <c r="AU3" s="29"/>
      <c r="AV3" s="29"/>
      <c r="AW3" s="29"/>
      <c r="AX3" s="29"/>
      <c r="AY3" s="29"/>
      <c r="AZ3" s="29"/>
      <c r="BA3" s="29"/>
      <c r="BB3" s="29"/>
      <c r="BC3" s="29"/>
      <c r="BD3" s="37"/>
      <c r="BE3" s="37"/>
      <c r="BF3"/>
      <c r="BG3"/>
      <c r="BH3"/>
      <c r="BI3"/>
      <c r="BJ3"/>
      <c r="BK3"/>
    </row>
    <row r="4" spans="1:63" s="28" customFormat="1" ht="14.45" customHeight="1" x14ac:dyDescent="0.25">
      <c r="C4" s="38" t="s">
        <v>55</v>
      </c>
      <c r="D4" s="30" t="str">
        <f>Калькулятор!E15</f>
        <v>Класика</v>
      </c>
      <c r="E4" s="29"/>
      <c r="F4" s="33" t="s">
        <v>56</v>
      </c>
      <c r="G4" s="31">
        <v>0</v>
      </c>
      <c r="H4" s="29"/>
      <c r="I4" s="33"/>
      <c r="J4" s="40"/>
      <c r="K4"/>
      <c r="M4" s="29"/>
      <c r="N4" s="32"/>
      <c r="O4" s="29"/>
      <c r="P4" s="29"/>
      <c r="Q4" s="40"/>
      <c r="R4" s="29"/>
      <c r="S4" s="29"/>
      <c r="T4" s="41"/>
      <c r="U4" s="46"/>
      <c r="V4" s="29"/>
      <c r="W4" s="33"/>
      <c r="X4" s="35"/>
      <c r="Y4" s="29"/>
      <c r="Z4" s="36"/>
      <c r="AA4" s="29"/>
      <c r="AB4" s="33"/>
      <c r="AC4" s="47"/>
      <c r="AD4" s="29"/>
      <c r="AE4" s="29"/>
      <c r="AF4" s="33"/>
      <c r="AG4" s="36"/>
      <c r="AH4" s="42"/>
      <c r="AI4" s="48"/>
      <c r="AJ4" s="29"/>
      <c r="AK4" s="29"/>
      <c r="AL4" s="29"/>
      <c r="AM4" s="29"/>
      <c r="AN4" s="29"/>
      <c r="AO4" s="29"/>
      <c r="AP4" s="29"/>
      <c r="AQ4" s="29"/>
      <c r="AR4" s="29"/>
      <c r="AS4" s="29"/>
      <c r="AT4" s="29"/>
      <c r="AU4" s="29"/>
      <c r="AV4" s="29"/>
      <c r="AW4" s="29"/>
      <c r="AX4" s="29"/>
      <c r="AY4" s="29"/>
      <c r="AZ4" s="29"/>
      <c r="BA4" s="29"/>
      <c r="BB4" s="29"/>
      <c r="BC4" s="29"/>
      <c r="BD4" s="37"/>
      <c r="BE4" s="37"/>
      <c r="BF4"/>
      <c r="BG4"/>
      <c r="BH4"/>
      <c r="BI4"/>
      <c r="BJ4"/>
      <c r="BK4"/>
    </row>
    <row r="5" spans="1:63" s="28" customFormat="1" x14ac:dyDescent="0.25">
      <c r="C5" s="38" t="s">
        <v>57</v>
      </c>
      <c r="D5" s="49">
        <f>Калькулятор!E14</f>
        <v>60</v>
      </c>
      <c r="E5" s="50"/>
      <c r="F5" s="33" t="s">
        <v>58</v>
      </c>
      <c r="G5" s="51">
        <f>Калькулятор!E19+Калькулятор!E20+D3*1%</f>
        <v>24750</v>
      </c>
      <c r="H5" s="33"/>
      <c r="I5" s="29"/>
      <c r="J5" s="29"/>
      <c r="K5" s="52"/>
      <c r="M5" s="29"/>
      <c r="N5" s="32"/>
      <c r="O5" s="29"/>
      <c r="P5" s="29"/>
      <c r="Q5" s="29"/>
      <c r="R5" s="29"/>
      <c r="S5" s="29"/>
      <c r="T5" s="41"/>
      <c r="U5" s="46"/>
      <c r="V5" s="29"/>
      <c r="W5" s="33"/>
      <c r="X5" s="35"/>
      <c r="Y5" s="29"/>
      <c r="Z5" s="29"/>
      <c r="AA5" s="29"/>
      <c r="AB5" s="33"/>
      <c r="AC5" s="53"/>
      <c r="AD5" s="54"/>
      <c r="AE5" s="29"/>
      <c r="AF5" s="33"/>
      <c r="AG5" s="36"/>
      <c r="AH5" s="42"/>
      <c r="AI5" s="48"/>
      <c r="AJ5" s="29"/>
      <c r="AK5" s="29"/>
      <c r="AL5" s="29"/>
      <c r="AM5" s="29"/>
      <c r="AN5" s="29"/>
      <c r="AO5" s="29"/>
      <c r="AP5" s="29"/>
      <c r="AQ5" s="29"/>
      <c r="AR5" s="29"/>
      <c r="AS5" s="29"/>
      <c r="AT5" s="29"/>
      <c r="AU5" s="29"/>
      <c r="AV5" s="29"/>
      <c r="AW5" s="29"/>
      <c r="AX5" s="29"/>
      <c r="AY5" s="29"/>
      <c r="AZ5" s="29"/>
      <c r="BA5" s="29"/>
      <c r="BB5" s="29"/>
      <c r="BC5" s="29"/>
      <c r="BD5" s="37"/>
      <c r="BE5" s="37"/>
      <c r="BF5"/>
      <c r="BG5"/>
      <c r="BH5"/>
      <c r="BI5"/>
      <c r="BJ5"/>
      <c r="BK5"/>
    </row>
    <row r="6" spans="1:63" s="28" customFormat="1" x14ac:dyDescent="0.25">
      <c r="C6" s="38" t="s">
        <v>59</v>
      </c>
      <c r="D6" s="49">
        <f>D5</f>
        <v>60</v>
      </c>
      <c r="E6" s="29"/>
      <c r="F6" s="33"/>
      <c r="G6" s="40"/>
      <c r="H6" s="29"/>
      <c r="I6" s="33"/>
      <c r="J6" s="55"/>
      <c r="K6" s="56"/>
      <c r="M6" s="29"/>
      <c r="N6" s="32"/>
      <c r="O6" s="29"/>
      <c r="P6" s="29"/>
      <c r="Q6" s="29"/>
      <c r="R6" s="29"/>
      <c r="S6" s="29"/>
      <c r="T6" s="29"/>
      <c r="U6" s="46"/>
      <c r="V6" s="29"/>
      <c r="W6" s="33"/>
      <c r="X6" s="35"/>
      <c r="Y6" s="57"/>
      <c r="Z6" s="29"/>
      <c r="AA6" s="29"/>
      <c r="AB6" s="29"/>
      <c r="AC6" s="58"/>
      <c r="AD6" s="43"/>
      <c r="AE6" s="29"/>
      <c r="AF6" s="33"/>
      <c r="AG6" s="36"/>
      <c r="AH6" s="41"/>
      <c r="AI6" s="29"/>
      <c r="AJ6" s="29"/>
      <c r="AK6" s="29"/>
      <c r="AL6" s="29"/>
      <c r="AM6" s="29"/>
      <c r="AN6" s="29"/>
      <c r="AO6" s="29"/>
      <c r="AP6" s="29"/>
      <c r="AQ6" s="29"/>
      <c r="AR6" s="29"/>
      <c r="AS6" s="29"/>
      <c r="AT6" s="29"/>
      <c r="AU6" s="29"/>
      <c r="AV6" s="29"/>
      <c r="AW6" s="29"/>
      <c r="AX6" s="29"/>
      <c r="AY6" s="29"/>
      <c r="AZ6" s="29"/>
      <c r="BA6" s="29"/>
      <c r="BB6" s="29"/>
      <c r="BC6" s="29"/>
      <c r="BD6" s="37"/>
      <c r="BE6" s="37"/>
      <c r="BF6"/>
      <c r="BG6"/>
      <c r="BH6"/>
      <c r="BI6"/>
      <c r="BJ6"/>
      <c r="BK6"/>
    </row>
    <row r="7" spans="1:63" x14ac:dyDescent="0.25">
      <c r="A7" s="28"/>
      <c r="B7" s="59"/>
      <c r="C7" s="60"/>
      <c r="E7" s="62"/>
      <c r="F7" s="63"/>
      <c r="G7" s="64"/>
      <c r="I7" s="65" t="str">
        <f>Калькулятор!A23</f>
        <v>Реальна річна процентна ставка:</v>
      </c>
      <c r="J7" s="62">
        <f>XIRR(J10:J250,K10:K250)</f>
        <v>0.17488835453987125</v>
      </c>
      <c r="K7" s="66"/>
      <c r="L7" s="28"/>
      <c r="Q7" s="67"/>
      <c r="AG7" s="36"/>
    </row>
    <row r="8" spans="1:63" x14ac:dyDescent="0.25">
      <c r="A8" s="60"/>
      <c r="B8" s="68"/>
      <c r="C8" s="69"/>
      <c r="D8" s="69"/>
      <c r="E8" s="69"/>
      <c r="F8" s="69"/>
      <c r="G8" s="69"/>
      <c r="H8" s="69"/>
      <c r="I8" s="69"/>
      <c r="J8" s="69"/>
      <c r="K8" s="70"/>
      <c r="L8" s="71"/>
      <c r="M8" s="72"/>
      <c r="N8" s="73"/>
      <c r="O8" s="74"/>
      <c r="P8" s="74"/>
      <c r="Q8" s="74"/>
      <c r="R8" s="74"/>
      <c r="S8" s="74"/>
      <c r="T8" s="74"/>
      <c r="U8" s="74"/>
      <c r="W8" s="74"/>
      <c r="X8" s="74"/>
      <c r="Y8" s="74"/>
      <c r="Z8" s="74"/>
      <c r="AB8" s="74"/>
      <c r="AC8" s="74"/>
      <c r="AD8" s="74"/>
      <c r="AE8" s="74"/>
      <c r="AF8" s="74"/>
      <c r="AG8" s="74"/>
      <c r="AH8" s="74"/>
      <c r="AI8" s="74"/>
      <c r="AK8" s="74"/>
      <c r="AL8" s="74"/>
      <c r="AM8" s="74"/>
      <c r="AN8" s="74"/>
      <c r="AO8" s="74"/>
    </row>
    <row r="9" spans="1:63" ht="25.5" x14ac:dyDescent="0.25">
      <c r="A9" s="75" t="s">
        <v>60</v>
      </c>
      <c r="B9" s="76" t="s">
        <v>61</v>
      </c>
      <c r="C9" s="77" t="s">
        <v>62</v>
      </c>
      <c r="D9" s="76" t="s">
        <v>63</v>
      </c>
      <c r="E9" s="76" t="s">
        <v>64</v>
      </c>
      <c r="F9" s="76" t="s">
        <v>65</v>
      </c>
      <c r="G9" s="76" t="s">
        <v>66</v>
      </c>
      <c r="H9" s="76" t="s">
        <v>67</v>
      </c>
      <c r="I9" s="76" t="s">
        <v>68</v>
      </c>
      <c r="J9" s="76" t="s">
        <v>69</v>
      </c>
      <c r="K9" s="78" t="s">
        <v>70</v>
      </c>
      <c r="L9" s="28"/>
      <c r="M9" s="79"/>
      <c r="N9" s="80"/>
      <c r="O9" s="79"/>
      <c r="P9" s="79"/>
      <c r="Q9" s="79"/>
      <c r="R9" s="79"/>
      <c r="S9" s="79"/>
      <c r="T9" s="79"/>
      <c r="U9" s="79"/>
      <c r="V9" s="79"/>
      <c r="W9" s="79"/>
      <c r="X9" s="79"/>
      <c r="Y9" s="79"/>
      <c r="Z9" s="79"/>
      <c r="AB9" s="79"/>
      <c r="AC9" s="79"/>
      <c r="AD9" s="79"/>
      <c r="AE9" s="79"/>
      <c r="AF9" s="79"/>
      <c r="AG9" s="79"/>
      <c r="AH9" s="79"/>
      <c r="AI9" s="79"/>
      <c r="AK9" s="79"/>
      <c r="AL9" s="79"/>
      <c r="AM9" s="79"/>
      <c r="AN9" s="79"/>
      <c r="AO9" s="79"/>
      <c r="AQ9" s="79"/>
      <c r="AR9" s="79"/>
      <c r="AS9" s="79"/>
      <c r="AT9" s="79"/>
      <c r="AU9" s="79"/>
      <c r="AW9" s="79"/>
      <c r="AX9" s="79"/>
      <c r="AY9" s="79"/>
      <c r="AZ9" s="79"/>
      <c r="BA9" s="79"/>
      <c r="BB9" s="79"/>
      <c r="BC9" s="79"/>
    </row>
    <row r="10" spans="1:63" x14ac:dyDescent="0.25">
      <c r="A10" s="81">
        <v>0</v>
      </c>
      <c r="B10" s="82">
        <f>D3</f>
        <v>1275000</v>
      </c>
      <c r="C10" s="82">
        <f>-D3</f>
        <v>-1275000</v>
      </c>
      <c r="D10" s="82"/>
      <c r="E10" s="83">
        <f>D3*G3</f>
        <v>12622.500000000002</v>
      </c>
      <c r="F10" s="83"/>
      <c r="G10" s="82">
        <f>D3*J2</f>
        <v>6375</v>
      </c>
      <c r="H10" s="82">
        <f>D2*J3</f>
        <v>899.99999999999989</v>
      </c>
      <c r="I10" s="82">
        <f>G5</f>
        <v>24750</v>
      </c>
      <c r="J10" s="82">
        <f t="shared" ref="J10:J73" si="0">SUM(C10:I10)</f>
        <v>-1230352.5</v>
      </c>
      <c r="K10" s="84">
        <v>44378</v>
      </c>
      <c r="M10" s="36"/>
      <c r="O10" s="40"/>
      <c r="P10" s="40"/>
      <c r="Q10" s="40"/>
      <c r="R10" s="37"/>
      <c r="S10" s="37"/>
      <c r="T10" s="37"/>
      <c r="U10" s="40"/>
      <c r="V10" s="36"/>
      <c r="W10" s="36"/>
      <c r="X10" s="36"/>
      <c r="Y10" s="36"/>
      <c r="Z10" s="36"/>
      <c r="AB10" s="36"/>
      <c r="AC10" s="36"/>
      <c r="AD10" s="36"/>
      <c r="AE10" s="36"/>
      <c r="AF10" s="36"/>
      <c r="AG10" s="41"/>
      <c r="AH10" s="41"/>
      <c r="AI10" s="85"/>
      <c r="AQ10" s="36"/>
      <c r="AR10" s="36"/>
      <c r="AS10" s="36"/>
      <c r="AT10" s="36"/>
      <c r="AU10" s="36"/>
      <c r="AW10" s="36"/>
      <c r="AX10" s="36"/>
      <c r="AY10" s="36"/>
      <c r="AZ10" s="36"/>
      <c r="BA10" s="36"/>
      <c r="BB10" s="36"/>
      <c r="BC10" s="36"/>
    </row>
    <row r="11" spans="1:63" x14ac:dyDescent="0.25">
      <c r="A11" s="60">
        <v>1</v>
      </c>
      <c r="B11" s="86">
        <f t="shared" ref="B11:B74" si="1">B10-C11</f>
        <v>1253750</v>
      </c>
      <c r="C11" s="86">
        <f>MIN(B10,IF($D$4="Ануїтет",-PMT($G$1/12,$D$6,$D$3,0,0)-D11,$D$3/$D$6))</f>
        <v>21250</v>
      </c>
      <c r="D11" s="86">
        <f>B10*$G$1/12</f>
        <v>14864.375</v>
      </c>
      <c r="E11" s="86"/>
      <c r="F11" s="86">
        <f t="shared" ref="F11:F74" si="2">IF(B11&gt;0,$D$3*$G$4,0)</f>
        <v>0</v>
      </c>
      <c r="G11" s="86"/>
      <c r="H11" s="86"/>
      <c r="I11" s="86"/>
      <c r="J11" s="86">
        <f t="shared" si="0"/>
        <v>36114.375</v>
      </c>
      <c r="K11" s="84">
        <f>EOMONTH(K10,0)+1</f>
        <v>44409</v>
      </c>
      <c r="M11" s="36"/>
      <c r="O11" s="40"/>
      <c r="P11" s="40"/>
      <c r="Q11" s="87"/>
      <c r="R11" s="31"/>
      <c r="S11" s="31"/>
      <c r="T11" s="31"/>
      <c r="U11" s="40"/>
      <c r="V11" s="36"/>
      <c r="W11" s="36"/>
      <c r="X11" s="36"/>
      <c r="Y11" s="36"/>
      <c r="Z11" s="36"/>
      <c r="AB11" s="36"/>
      <c r="AC11" s="36"/>
      <c r="AD11" s="36"/>
      <c r="AE11" s="49"/>
      <c r="AF11" s="36"/>
      <c r="AG11" s="41"/>
      <c r="AH11" s="41"/>
      <c r="AI11" s="36"/>
      <c r="AQ11" s="36"/>
      <c r="AR11" s="36"/>
      <c r="AS11" s="36"/>
      <c r="AT11" s="36"/>
      <c r="AU11" s="36"/>
      <c r="AW11" s="36"/>
      <c r="AX11" s="36"/>
      <c r="AY11" s="36"/>
      <c r="AZ11" s="36"/>
      <c r="BA11" s="36"/>
      <c r="BB11" s="36"/>
      <c r="BC11" s="36"/>
    </row>
    <row r="12" spans="1:63" x14ac:dyDescent="0.25">
      <c r="A12" s="60">
        <v>2</v>
      </c>
      <c r="B12" s="86">
        <f t="shared" si="1"/>
        <v>1232500</v>
      </c>
      <c r="C12" s="86">
        <f t="shared" ref="C12:C22" si="3">MIN(B11,IF($D$4="Ануїтет",-PMT($G$1/12,$D$6,$D$3,0,0)-D12,$D$3/$D$6))</f>
        <v>21250</v>
      </c>
      <c r="D12" s="86">
        <f t="shared" ref="D12:D22" si="4">B11*$G$1/12</f>
        <v>14616.635416666666</v>
      </c>
      <c r="E12" s="86"/>
      <c r="F12" s="86">
        <f t="shared" si="2"/>
        <v>0</v>
      </c>
      <c r="G12" s="86"/>
      <c r="H12" s="86"/>
      <c r="I12" s="86"/>
      <c r="J12" s="86">
        <f t="shared" si="0"/>
        <v>35866.635416666664</v>
      </c>
      <c r="K12" s="84">
        <f t="shared" ref="K12:K75" si="5">EOMONTH(K11,0)+1</f>
        <v>44440</v>
      </c>
      <c r="M12" s="36"/>
      <c r="O12" s="40"/>
      <c r="P12" s="40"/>
      <c r="Q12" s="40"/>
      <c r="R12" s="31"/>
      <c r="S12" s="31"/>
      <c r="T12" s="31"/>
      <c r="U12" s="40"/>
      <c r="V12" s="36"/>
      <c r="W12" s="36"/>
      <c r="X12" s="36"/>
      <c r="Y12" s="36"/>
      <c r="Z12" s="36"/>
      <c r="AB12" s="36"/>
      <c r="AC12" s="36"/>
      <c r="AD12" s="36"/>
      <c r="AE12" s="49"/>
      <c r="AF12" s="36"/>
      <c r="AG12" s="41"/>
      <c r="AH12" s="41"/>
      <c r="AI12" s="36"/>
      <c r="AQ12" s="36"/>
      <c r="AR12" s="36"/>
      <c r="AS12" s="36"/>
      <c r="AT12" s="36"/>
      <c r="AU12" s="36"/>
      <c r="AW12" s="36"/>
      <c r="AX12" s="36"/>
      <c r="AY12" s="36"/>
      <c r="AZ12" s="36"/>
      <c r="BA12" s="36"/>
      <c r="BB12" s="36"/>
      <c r="BC12" s="36"/>
    </row>
    <row r="13" spans="1:63" x14ac:dyDescent="0.25">
      <c r="A13" s="60">
        <v>3</v>
      </c>
      <c r="B13" s="86">
        <f t="shared" si="1"/>
        <v>1211250</v>
      </c>
      <c r="C13" s="86">
        <f t="shared" si="3"/>
        <v>21250</v>
      </c>
      <c r="D13" s="86">
        <f t="shared" si="4"/>
        <v>14368.895833333334</v>
      </c>
      <c r="E13" s="86"/>
      <c r="F13" s="86">
        <f t="shared" si="2"/>
        <v>0</v>
      </c>
      <c r="G13" s="86"/>
      <c r="H13" s="86"/>
      <c r="I13" s="86"/>
      <c r="J13" s="86">
        <f t="shared" si="0"/>
        <v>35618.895833333336</v>
      </c>
      <c r="K13" s="84">
        <f t="shared" si="5"/>
        <v>44470</v>
      </c>
      <c r="M13" s="36"/>
      <c r="O13" s="40"/>
      <c r="P13" s="40"/>
      <c r="Q13" s="40"/>
      <c r="R13" s="31"/>
      <c r="S13" s="31"/>
      <c r="T13" s="31"/>
      <c r="U13" s="40"/>
      <c r="V13" s="36"/>
      <c r="W13" s="36"/>
      <c r="X13" s="36"/>
      <c r="Y13" s="36"/>
      <c r="Z13" s="36"/>
      <c r="AB13" s="36"/>
      <c r="AC13" s="36"/>
      <c r="AD13" s="36"/>
      <c r="AE13" s="49"/>
      <c r="AF13" s="36"/>
      <c r="AG13" s="41"/>
      <c r="AH13" s="41"/>
      <c r="AI13" s="36"/>
      <c r="AQ13" s="36"/>
      <c r="AR13" s="36"/>
      <c r="AS13" s="36"/>
      <c r="AT13" s="36"/>
      <c r="AU13" s="36"/>
      <c r="AW13" s="36"/>
      <c r="AX13" s="36"/>
      <c r="AY13" s="36"/>
      <c r="AZ13" s="36"/>
      <c r="BA13" s="36"/>
      <c r="BB13" s="36"/>
      <c r="BC13" s="36"/>
    </row>
    <row r="14" spans="1:63" x14ac:dyDescent="0.25">
      <c r="A14" s="60">
        <v>4</v>
      </c>
      <c r="B14" s="86">
        <f t="shared" si="1"/>
        <v>1190000</v>
      </c>
      <c r="C14" s="86">
        <f t="shared" si="3"/>
        <v>21250</v>
      </c>
      <c r="D14" s="86">
        <f t="shared" si="4"/>
        <v>14121.15625</v>
      </c>
      <c r="E14" s="86"/>
      <c r="F14" s="86">
        <f t="shared" si="2"/>
        <v>0</v>
      </c>
      <c r="G14" s="86"/>
      <c r="H14" s="86"/>
      <c r="I14" s="86"/>
      <c r="J14" s="86">
        <f t="shared" si="0"/>
        <v>35371.15625</v>
      </c>
      <c r="K14" s="84">
        <f t="shared" si="5"/>
        <v>44501</v>
      </c>
      <c r="M14" s="36"/>
      <c r="O14" s="40"/>
      <c r="P14" s="40"/>
      <c r="Q14" s="40"/>
      <c r="R14" s="31"/>
      <c r="S14" s="31"/>
      <c r="T14" s="31"/>
      <c r="U14" s="40"/>
      <c r="V14" s="36"/>
      <c r="W14" s="36"/>
      <c r="X14" s="36"/>
      <c r="Y14" s="36"/>
      <c r="Z14" s="36"/>
      <c r="AB14" s="36"/>
      <c r="AC14" s="36"/>
      <c r="AD14" s="36"/>
      <c r="AE14" s="49"/>
      <c r="AF14" s="36"/>
      <c r="AG14" s="41"/>
      <c r="AH14" s="41"/>
      <c r="AI14" s="36"/>
      <c r="AQ14" s="36"/>
      <c r="AR14" s="36"/>
      <c r="AS14" s="36"/>
      <c r="AT14" s="36"/>
      <c r="AU14" s="36"/>
      <c r="AW14" s="36"/>
      <c r="AX14" s="36"/>
      <c r="AY14" s="36"/>
      <c r="AZ14" s="36"/>
      <c r="BA14" s="36"/>
      <c r="BB14" s="36"/>
      <c r="BC14" s="36"/>
    </row>
    <row r="15" spans="1:63" x14ac:dyDescent="0.25">
      <c r="A15" s="60">
        <v>5</v>
      </c>
      <c r="B15" s="86">
        <f t="shared" si="1"/>
        <v>1168750</v>
      </c>
      <c r="C15" s="86">
        <f t="shared" si="3"/>
        <v>21250</v>
      </c>
      <c r="D15" s="86">
        <f t="shared" si="4"/>
        <v>13873.416666666666</v>
      </c>
      <c r="E15" s="86"/>
      <c r="F15" s="86">
        <f t="shared" si="2"/>
        <v>0</v>
      </c>
      <c r="G15" s="86"/>
      <c r="H15" s="86"/>
      <c r="I15" s="86"/>
      <c r="J15" s="86">
        <f t="shared" si="0"/>
        <v>35123.416666666664</v>
      </c>
      <c r="K15" s="84">
        <f t="shared" si="5"/>
        <v>44531</v>
      </c>
      <c r="M15" s="36"/>
      <c r="O15" s="40"/>
      <c r="P15" s="40"/>
      <c r="Q15" s="40"/>
      <c r="R15" s="40"/>
      <c r="S15" s="40"/>
      <c r="T15" s="40"/>
      <c r="U15" s="40"/>
      <c r="V15" s="36"/>
      <c r="W15" s="36"/>
      <c r="X15" s="36"/>
      <c r="Y15" s="36"/>
      <c r="Z15" s="36"/>
      <c r="AB15" s="36"/>
      <c r="AC15" s="36"/>
      <c r="AD15" s="36"/>
      <c r="AE15" s="49"/>
      <c r="AF15" s="36"/>
      <c r="AG15" s="41"/>
      <c r="AH15" s="41"/>
      <c r="AI15" s="36"/>
      <c r="AQ15" s="36"/>
      <c r="AR15" s="36"/>
      <c r="AS15" s="36"/>
      <c r="AT15" s="36"/>
      <c r="AU15" s="36"/>
      <c r="AW15" s="36"/>
      <c r="AX15" s="36"/>
      <c r="AY15" s="36"/>
      <c r="AZ15" s="36"/>
      <c r="BA15" s="36"/>
      <c r="BB15" s="36"/>
      <c r="BC15" s="36"/>
    </row>
    <row r="16" spans="1:63" x14ac:dyDescent="0.25">
      <c r="A16" s="60">
        <v>6</v>
      </c>
      <c r="B16" s="86">
        <f t="shared" si="1"/>
        <v>1147500</v>
      </c>
      <c r="C16" s="86">
        <f t="shared" si="3"/>
        <v>21250</v>
      </c>
      <c r="D16" s="86">
        <f t="shared" si="4"/>
        <v>13625.677083333334</v>
      </c>
      <c r="E16" s="86"/>
      <c r="F16" s="86">
        <f t="shared" si="2"/>
        <v>0</v>
      </c>
      <c r="G16" s="86"/>
      <c r="H16" s="86"/>
      <c r="I16" s="86"/>
      <c r="J16" s="86">
        <f t="shared" si="0"/>
        <v>34875.677083333336</v>
      </c>
      <c r="K16" s="84">
        <f t="shared" si="5"/>
        <v>44562</v>
      </c>
      <c r="M16" s="36"/>
      <c r="O16" s="40"/>
      <c r="P16" s="40"/>
      <c r="Q16" s="40"/>
      <c r="R16" s="40"/>
      <c r="S16" s="40"/>
      <c r="T16" s="40"/>
      <c r="U16" s="40"/>
      <c r="V16" s="36"/>
      <c r="W16" s="36"/>
      <c r="X16" s="36"/>
      <c r="Y16" s="36"/>
      <c r="Z16" s="36"/>
      <c r="AB16" s="36"/>
      <c r="AC16" s="36"/>
      <c r="AD16" s="36"/>
      <c r="AE16" s="49"/>
      <c r="AF16" s="36"/>
      <c r="AG16" s="41"/>
      <c r="AH16" s="41"/>
      <c r="AI16" s="36"/>
      <c r="AQ16" s="36"/>
      <c r="AR16" s="36"/>
      <c r="AS16" s="36"/>
      <c r="AT16" s="36"/>
      <c r="AU16" s="36"/>
      <c r="AW16" s="36"/>
      <c r="AX16" s="36"/>
      <c r="AY16" s="36"/>
      <c r="AZ16" s="36"/>
      <c r="BA16" s="36"/>
      <c r="BB16" s="36"/>
      <c r="BC16" s="36"/>
    </row>
    <row r="17" spans="1:63" x14ac:dyDescent="0.25">
      <c r="A17" s="60">
        <v>7</v>
      </c>
      <c r="B17" s="86">
        <f t="shared" si="1"/>
        <v>1126250</v>
      </c>
      <c r="C17" s="86">
        <f t="shared" si="3"/>
        <v>21250</v>
      </c>
      <c r="D17" s="86">
        <f t="shared" si="4"/>
        <v>13377.9375</v>
      </c>
      <c r="E17" s="86"/>
      <c r="F17" s="86">
        <f t="shared" si="2"/>
        <v>0</v>
      </c>
      <c r="G17" s="86"/>
      <c r="H17" s="86"/>
      <c r="I17" s="86"/>
      <c r="J17" s="86">
        <f t="shared" si="0"/>
        <v>34627.9375</v>
      </c>
      <c r="K17" s="84">
        <f t="shared" si="5"/>
        <v>44593</v>
      </c>
      <c r="M17" s="36"/>
      <c r="O17" s="40"/>
      <c r="P17" s="40"/>
      <c r="Q17" s="40"/>
      <c r="R17" s="40"/>
      <c r="S17" s="40"/>
      <c r="T17" s="40"/>
      <c r="U17" s="40"/>
      <c r="V17" s="36"/>
      <c r="W17" s="36"/>
      <c r="X17" s="36"/>
      <c r="Y17" s="36"/>
      <c r="Z17" s="36"/>
      <c r="AB17" s="36"/>
      <c r="AC17" s="36"/>
      <c r="AD17" s="36"/>
      <c r="AE17" s="49"/>
      <c r="AF17" s="36"/>
      <c r="AG17" s="41"/>
      <c r="AH17" s="41"/>
      <c r="AI17" s="36"/>
      <c r="AQ17" s="36"/>
      <c r="AR17" s="36"/>
      <c r="AS17" s="36"/>
      <c r="AT17" s="36"/>
      <c r="AU17" s="36"/>
      <c r="AW17" s="36"/>
      <c r="AX17" s="36"/>
      <c r="AY17" s="36"/>
      <c r="AZ17" s="36"/>
      <c r="BA17" s="36"/>
      <c r="BB17" s="36"/>
      <c r="BC17" s="36"/>
    </row>
    <row r="18" spans="1:63" x14ac:dyDescent="0.25">
      <c r="A18" s="60">
        <v>8</v>
      </c>
      <c r="B18" s="86">
        <f t="shared" si="1"/>
        <v>1105000</v>
      </c>
      <c r="C18" s="86">
        <f t="shared" si="3"/>
        <v>21250</v>
      </c>
      <c r="D18" s="86">
        <f t="shared" si="4"/>
        <v>13130.197916666666</v>
      </c>
      <c r="E18" s="86"/>
      <c r="F18" s="86">
        <f t="shared" si="2"/>
        <v>0</v>
      </c>
      <c r="G18" s="86"/>
      <c r="H18" s="86"/>
      <c r="I18" s="86"/>
      <c r="J18" s="86">
        <f t="shared" si="0"/>
        <v>34380.197916666664</v>
      </c>
      <c r="K18" s="84">
        <f t="shared" si="5"/>
        <v>44621</v>
      </c>
      <c r="M18" s="36"/>
      <c r="O18" s="40"/>
      <c r="P18" s="40"/>
      <c r="Q18" s="40"/>
      <c r="R18" s="40"/>
      <c r="S18" s="40"/>
      <c r="T18" s="40"/>
      <c r="U18" s="40"/>
      <c r="V18" s="36"/>
      <c r="W18" s="36"/>
      <c r="X18" s="36"/>
      <c r="Y18" s="36"/>
      <c r="Z18" s="36"/>
      <c r="AB18" s="36"/>
      <c r="AC18" s="36"/>
      <c r="AD18" s="36"/>
      <c r="AE18" s="49"/>
      <c r="AF18" s="36"/>
      <c r="AG18" s="41"/>
      <c r="AH18" s="41"/>
      <c r="AI18" s="36"/>
      <c r="AQ18" s="36"/>
      <c r="AR18" s="36"/>
      <c r="AS18" s="36"/>
      <c r="AT18" s="36"/>
      <c r="AU18" s="36"/>
      <c r="AW18" s="36"/>
      <c r="AX18" s="36"/>
      <c r="AY18" s="36"/>
      <c r="AZ18" s="36"/>
      <c r="BA18" s="36"/>
      <c r="BB18" s="36"/>
      <c r="BC18" s="36"/>
    </row>
    <row r="19" spans="1:63" x14ac:dyDescent="0.25">
      <c r="A19" s="60">
        <v>9</v>
      </c>
      <c r="B19" s="86">
        <f t="shared" si="1"/>
        <v>1083750</v>
      </c>
      <c r="C19" s="86">
        <f t="shared" si="3"/>
        <v>21250</v>
      </c>
      <c r="D19" s="86">
        <f t="shared" si="4"/>
        <v>12882.458333333334</v>
      </c>
      <c r="E19" s="86"/>
      <c r="F19" s="86">
        <f t="shared" si="2"/>
        <v>0</v>
      </c>
      <c r="G19" s="86"/>
      <c r="H19" s="86"/>
      <c r="I19" s="86"/>
      <c r="J19" s="86">
        <f t="shared" si="0"/>
        <v>34132.458333333336</v>
      </c>
      <c r="K19" s="84">
        <f t="shared" si="5"/>
        <v>44652</v>
      </c>
      <c r="M19" s="36"/>
      <c r="O19" s="40"/>
      <c r="P19" s="40"/>
      <c r="Q19" s="40"/>
      <c r="R19" s="40"/>
      <c r="S19" s="40"/>
      <c r="T19" s="40"/>
      <c r="U19" s="40"/>
      <c r="V19" s="36"/>
      <c r="W19" s="36"/>
      <c r="X19" s="36"/>
      <c r="Y19" s="36"/>
      <c r="Z19" s="36"/>
      <c r="AB19" s="36"/>
      <c r="AC19" s="36"/>
      <c r="AD19" s="36"/>
      <c r="AE19" s="49"/>
      <c r="AF19" s="36"/>
      <c r="AG19" s="41"/>
      <c r="AH19" s="41"/>
      <c r="AI19" s="36"/>
      <c r="AQ19" s="36"/>
      <c r="AR19" s="36"/>
      <c r="AS19" s="36"/>
      <c r="AT19" s="36"/>
      <c r="AU19" s="36"/>
      <c r="AW19" s="36"/>
      <c r="AX19" s="36"/>
      <c r="AY19" s="36"/>
      <c r="AZ19" s="36"/>
      <c r="BA19" s="36"/>
      <c r="BB19" s="36"/>
      <c r="BC19" s="36"/>
    </row>
    <row r="20" spans="1:63" x14ac:dyDescent="0.25">
      <c r="A20" s="60">
        <v>10</v>
      </c>
      <c r="B20" s="86">
        <f t="shared" si="1"/>
        <v>1062500</v>
      </c>
      <c r="C20" s="86">
        <f t="shared" si="3"/>
        <v>21250</v>
      </c>
      <c r="D20" s="86">
        <f t="shared" si="4"/>
        <v>12634.71875</v>
      </c>
      <c r="E20" s="86"/>
      <c r="F20" s="86">
        <f t="shared" si="2"/>
        <v>0</v>
      </c>
      <c r="G20" s="86"/>
      <c r="H20" s="86"/>
      <c r="I20" s="86"/>
      <c r="J20" s="86">
        <f t="shared" si="0"/>
        <v>33884.71875</v>
      </c>
      <c r="K20" s="84">
        <f t="shared" si="5"/>
        <v>44682</v>
      </c>
      <c r="M20" s="36"/>
      <c r="O20" s="40"/>
      <c r="P20" s="40"/>
      <c r="Q20" s="40"/>
      <c r="R20" s="40"/>
      <c r="S20" s="40"/>
      <c r="T20" s="40"/>
      <c r="U20" s="40"/>
      <c r="V20" s="36"/>
      <c r="W20" s="36"/>
      <c r="X20" s="36"/>
      <c r="Y20" s="36"/>
      <c r="Z20" s="36"/>
      <c r="AB20" s="36"/>
      <c r="AC20" s="36"/>
      <c r="AD20" s="36"/>
      <c r="AE20" s="49"/>
      <c r="AF20" s="36"/>
      <c r="AG20" s="41"/>
      <c r="AH20" s="41"/>
      <c r="AI20" s="36"/>
      <c r="AQ20" s="36"/>
      <c r="AR20" s="36"/>
      <c r="AS20" s="36"/>
      <c r="AT20" s="36"/>
      <c r="AU20" s="36"/>
      <c r="AW20" s="36"/>
      <c r="AX20" s="36"/>
      <c r="AY20" s="36"/>
      <c r="AZ20" s="36"/>
      <c r="BA20" s="36"/>
      <c r="BB20" s="36"/>
      <c r="BC20" s="36"/>
    </row>
    <row r="21" spans="1:63" x14ac:dyDescent="0.25">
      <c r="A21" s="60">
        <v>11</v>
      </c>
      <c r="B21" s="86">
        <f t="shared" si="1"/>
        <v>1041250</v>
      </c>
      <c r="C21" s="86">
        <f t="shared" si="3"/>
        <v>21250</v>
      </c>
      <c r="D21" s="86">
        <f t="shared" si="4"/>
        <v>12386.979166666666</v>
      </c>
      <c r="E21" s="86"/>
      <c r="F21" s="86">
        <f t="shared" si="2"/>
        <v>0</v>
      </c>
      <c r="G21" s="86"/>
      <c r="H21" s="86"/>
      <c r="I21" s="86"/>
      <c r="J21" s="86">
        <f t="shared" si="0"/>
        <v>33636.979166666664</v>
      </c>
      <c r="K21" s="84">
        <f t="shared" si="5"/>
        <v>44713</v>
      </c>
      <c r="M21" s="36"/>
      <c r="O21" s="40"/>
      <c r="P21" s="40"/>
      <c r="Q21" s="40"/>
      <c r="R21" s="40"/>
      <c r="S21" s="40"/>
      <c r="T21" s="40"/>
      <c r="U21" s="40"/>
      <c r="V21" s="36"/>
      <c r="W21" s="36"/>
      <c r="X21" s="36"/>
      <c r="Y21" s="36"/>
      <c r="Z21" s="36"/>
      <c r="AB21" s="36"/>
      <c r="AC21" s="36"/>
      <c r="AD21" s="36"/>
      <c r="AE21" s="49"/>
      <c r="AF21" s="36"/>
      <c r="AG21" s="41"/>
      <c r="AH21" s="41"/>
      <c r="AI21" s="36"/>
      <c r="AQ21" s="36"/>
      <c r="AR21" s="36"/>
      <c r="AS21" s="36"/>
      <c r="AT21" s="36"/>
      <c r="AU21" s="36"/>
      <c r="AW21" s="36"/>
      <c r="AX21" s="36"/>
      <c r="AY21" s="36"/>
      <c r="AZ21" s="36"/>
      <c r="BA21" s="36"/>
      <c r="BB21" s="36"/>
      <c r="BC21" s="36"/>
    </row>
    <row r="22" spans="1:63" s="88" customFormat="1" x14ac:dyDescent="0.25">
      <c r="A22" s="81">
        <v>12</v>
      </c>
      <c r="B22" s="82">
        <f t="shared" si="1"/>
        <v>1020000</v>
      </c>
      <c r="C22" s="82">
        <f t="shared" si="3"/>
        <v>21250</v>
      </c>
      <c r="D22" s="82">
        <f t="shared" si="4"/>
        <v>12139.239583333334</v>
      </c>
      <c r="E22" s="82"/>
      <c r="F22" s="82">
        <f t="shared" si="2"/>
        <v>0</v>
      </c>
      <c r="G22" s="82">
        <f>IF(B22&gt;0,B22*$J$2,0)</f>
        <v>5100</v>
      </c>
      <c r="H22" s="82">
        <f>IF(B22&gt;0,H10,0)</f>
        <v>899.99999999999989</v>
      </c>
      <c r="I22" s="82"/>
      <c r="J22" s="82">
        <f t="shared" si="0"/>
        <v>39389.239583333336</v>
      </c>
      <c r="K22" s="84">
        <f t="shared" si="5"/>
        <v>44743</v>
      </c>
      <c r="M22" s="36"/>
      <c r="N22" s="29"/>
      <c r="O22" s="40"/>
      <c r="P22" s="40"/>
      <c r="Q22" s="40"/>
      <c r="R22" s="40"/>
      <c r="S22" s="40"/>
      <c r="T22" s="40"/>
      <c r="U22" s="40"/>
      <c r="V22" s="36"/>
      <c r="W22" s="36"/>
      <c r="X22" s="36"/>
      <c r="Y22" s="36"/>
      <c r="Z22" s="36"/>
      <c r="AA22" s="29"/>
      <c r="AB22" s="36"/>
      <c r="AC22" s="36"/>
      <c r="AD22" s="36"/>
      <c r="AE22" s="49"/>
      <c r="AF22" s="36"/>
      <c r="AG22" s="41"/>
      <c r="AH22" s="41"/>
      <c r="AI22" s="36"/>
      <c r="AJ22" s="29"/>
      <c r="AK22" s="29"/>
      <c r="AL22" s="29"/>
      <c r="AM22" s="29"/>
      <c r="AN22" s="29"/>
      <c r="AO22" s="29"/>
      <c r="AP22" s="29"/>
      <c r="AQ22" s="36"/>
      <c r="AR22" s="36"/>
      <c r="AS22" s="36"/>
      <c r="AT22" s="36"/>
      <c r="AU22" s="36"/>
      <c r="AV22" s="29"/>
      <c r="AW22" s="36"/>
      <c r="AX22" s="36"/>
      <c r="AY22" s="36"/>
      <c r="AZ22" s="36"/>
      <c r="BA22" s="36"/>
      <c r="BB22" s="36"/>
      <c r="BC22" s="36"/>
      <c r="BD22" s="37"/>
      <c r="BE22" s="37"/>
      <c r="BF22"/>
      <c r="BG22"/>
      <c r="BH22"/>
      <c r="BI22"/>
      <c r="BJ22"/>
      <c r="BK22"/>
    </row>
    <row r="23" spans="1:63" x14ac:dyDescent="0.25">
      <c r="A23" s="60">
        <v>13</v>
      </c>
      <c r="B23" s="86">
        <f t="shared" si="1"/>
        <v>998750</v>
      </c>
      <c r="C23" s="86">
        <f t="shared" ref="C23:C86" si="6">MIN(B22,IF($D$4="Ануїтет",-PMT($G$2/12,$D$6-12,$B$22,0,0)-D23,$D$3/$D$6))</f>
        <v>21250</v>
      </c>
      <c r="D23" s="86">
        <f t="shared" ref="D23:D86" si="7">B22*$G$2/12</f>
        <v>11891.5</v>
      </c>
      <c r="E23" s="86"/>
      <c r="F23" s="86">
        <f t="shared" si="2"/>
        <v>0</v>
      </c>
      <c r="G23" s="86"/>
      <c r="H23" s="86"/>
      <c r="I23" s="86"/>
      <c r="J23" s="86">
        <f t="shared" si="0"/>
        <v>33141.5</v>
      </c>
      <c r="K23" s="84">
        <f t="shared" si="5"/>
        <v>44774</v>
      </c>
      <c r="M23" s="36"/>
      <c r="O23" s="40"/>
      <c r="P23" s="40"/>
      <c r="Q23" s="40"/>
      <c r="R23" s="40"/>
      <c r="S23" s="40"/>
      <c r="T23" s="40"/>
      <c r="U23" s="40"/>
      <c r="V23" s="36"/>
      <c r="W23" s="36"/>
      <c r="X23" s="36"/>
      <c r="Y23" s="36"/>
      <c r="Z23" s="36"/>
      <c r="AB23" s="36"/>
      <c r="AC23" s="36"/>
      <c r="AD23" s="36"/>
      <c r="AE23" s="49"/>
      <c r="AF23" s="36"/>
      <c r="AG23" s="41"/>
      <c r="AH23" s="41"/>
      <c r="AI23" s="36"/>
      <c r="AQ23" s="36"/>
      <c r="AR23" s="36"/>
      <c r="AS23" s="36"/>
      <c r="AT23" s="36"/>
      <c r="AU23" s="36"/>
      <c r="AW23" s="36"/>
      <c r="AX23" s="36"/>
      <c r="AY23" s="36"/>
      <c r="AZ23" s="36"/>
      <c r="BA23" s="36"/>
      <c r="BB23" s="36"/>
      <c r="BC23" s="36"/>
    </row>
    <row r="24" spans="1:63" s="88" customFormat="1" x14ac:dyDescent="0.25">
      <c r="A24" s="89">
        <v>14</v>
      </c>
      <c r="B24" s="90">
        <f t="shared" si="1"/>
        <v>977500</v>
      </c>
      <c r="C24" s="90">
        <f t="shared" si="6"/>
        <v>21250</v>
      </c>
      <c r="D24" s="90">
        <f t="shared" si="7"/>
        <v>11643.760416666666</v>
      </c>
      <c r="E24" s="90"/>
      <c r="F24" s="86">
        <f t="shared" si="2"/>
        <v>0</v>
      </c>
      <c r="G24" s="90"/>
      <c r="H24" s="90"/>
      <c r="I24" s="90"/>
      <c r="J24" s="90">
        <f t="shared" si="0"/>
        <v>32893.760416666664</v>
      </c>
      <c r="K24" s="84">
        <f t="shared" si="5"/>
        <v>44805</v>
      </c>
      <c r="M24" s="36"/>
      <c r="N24" s="29"/>
      <c r="O24" s="40"/>
      <c r="P24" s="40"/>
      <c r="Q24" s="40"/>
      <c r="R24" s="40"/>
      <c r="S24" s="40"/>
      <c r="T24" s="40"/>
      <c r="U24" s="40"/>
      <c r="V24" s="36"/>
      <c r="W24" s="36"/>
      <c r="X24" s="36"/>
      <c r="Y24" s="36"/>
      <c r="Z24" s="36"/>
      <c r="AA24" s="29"/>
      <c r="AB24" s="36"/>
      <c r="AC24" s="36"/>
      <c r="AD24" s="36"/>
      <c r="AE24" s="49"/>
      <c r="AF24" s="36"/>
      <c r="AG24" s="41"/>
      <c r="AH24" s="41"/>
      <c r="AI24" s="36"/>
      <c r="AJ24" s="29"/>
      <c r="AK24" s="29"/>
      <c r="AL24" s="29"/>
      <c r="AM24" s="29"/>
      <c r="AN24" s="29"/>
      <c r="AO24" s="29"/>
      <c r="AP24" s="29"/>
      <c r="AQ24" s="36"/>
      <c r="AR24" s="36"/>
      <c r="AS24" s="36"/>
      <c r="AT24" s="36"/>
      <c r="AU24" s="36"/>
      <c r="AV24" s="29"/>
      <c r="AW24" s="36"/>
      <c r="AX24" s="36"/>
      <c r="AY24" s="36"/>
      <c r="AZ24" s="36"/>
      <c r="BA24" s="36"/>
      <c r="BB24" s="36"/>
      <c r="BC24" s="36"/>
      <c r="BD24" s="37"/>
      <c r="BE24" s="37"/>
      <c r="BF24"/>
      <c r="BG24"/>
      <c r="BH24"/>
      <c r="BI24"/>
      <c r="BJ24"/>
      <c r="BK24"/>
    </row>
    <row r="25" spans="1:63" x14ac:dyDescent="0.25">
      <c r="A25" s="60">
        <v>15</v>
      </c>
      <c r="B25" s="86">
        <f t="shared" si="1"/>
        <v>956250</v>
      </c>
      <c r="C25" s="86">
        <f t="shared" si="6"/>
        <v>21250</v>
      </c>
      <c r="D25" s="86">
        <f t="shared" si="7"/>
        <v>11396.020833333334</v>
      </c>
      <c r="E25" s="86"/>
      <c r="F25" s="86">
        <f t="shared" si="2"/>
        <v>0</v>
      </c>
      <c r="G25" s="86"/>
      <c r="H25" s="86"/>
      <c r="I25" s="86"/>
      <c r="J25" s="86">
        <f t="shared" si="0"/>
        <v>32646.020833333336</v>
      </c>
      <c r="K25" s="84">
        <f t="shared" si="5"/>
        <v>44835</v>
      </c>
      <c r="M25" s="36"/>
      <c r="O25" s="40"/>
      <c r="P25" s="40"/>
      <c r="Q25" s="40"/>
      <c r="R25" s="40"/>
      <c r="S25" s="40"/>
      <c r="T25" s="40"/>
      <c r="U25" s="40"/>
      <c r="V25" s="36"/>
      <c r="W25" s="36"/>
      <c r="X25" s="36"/>
      <c r="Y25" s="36"/>
      <c r="Z25" s="36"/>
      <c r="AB25" s="36"/>
      <c r="AC25" s="36"/>
      <c r="AD25" s="36"/>
      <c r="AE25" s="49"/>
      <c r="AF25" s="36"/>
      <c r="AG25" s="41"/>
      <c r="AH25" s="41"/>
      <c r="AI25" s="36"/>
      <c r="AQ25" s="36"/>
      <c r="AR25" s="36"/>
      <c r="AS25" s="36"/>
      <c r="AT25" s="36"/>
      <c r="AU25" s="36"/>
      <c r="AW25" s="36"/>
      <c r="AX25" s="36"/>
      <c r="AY25" s="36"/>
      <c r="AZ25" s="36"/>
      <c r="BA25" s="36"/>
      <c r="BB25" s="36"/>
      <c r="BC25" s="36"/>
    </row>
    <row r="26" spans="1:63" x14ac:dyDescent="0.25">
      <c r="A26" s="60">
        <v>16</v>
      </c>
      <c r="B26" s="86">
        <f t="shared" si="1"/>
        <v>935000</v>
      </c>
      <c r="C26" s="86">
        <f t="shared" si="6"/>
        <v>21250</v>
      </c>
      <c r="D26" s="86">
        <f t="shared" si="7"/>
        <v>11148.28125</v>
      </c>
      <c r="E26" s="86"/>
      <c r="F26" s="86">
        <f t="shared" si="2"/>
        <v>0</v>
      </c>
      <c r="G26" s="86"/>
      <c r="H26" s="86"/>
      <c r="I26" s="86"/>
      <c r="J26" s="86">
        <f t="shared" si="0"/>
        <v>32398.28125</v>
      </c>
      <c r="K26" s="84">
        <f t="shared" si="5"/>
        <v>44866</v>
      </c>
      <c r="M26" s="36"/>
      <c r="O26" s="40"/>
      <c r="P26" s="40"/>
      <c r="Q26" s="40"/>
      <c r="R26" s="40"/>
      <c r="S26" s="40"/>
      <c r="T26" s="40"/>
      <c r="U26" s="40"/>
      <c r="V26" s="36"/>
      <c r="W26" s="36"/>
      <c r="X26" s="36"/>
      <c r="Y26" s="36"/>
      <c r="Z26" s="36"/>
      <c r="AB26" s="36"/>
      <c r="AC26" s="36"/>
      <c r="AD26" s="36"/>
      <c r="AE26" s="49"/>
      <c r="AF26" s="36"/>
      <c r="AG26" s="41"/>
      <c r="AH26" s="41"/>
      <c r="AI26" s="36"/>
      <c r="AQ26" s="36"/>
      <c r="AR26" s="36"/>
      <c r="AS26" s="36"/>
      <c r="AT26" s="36"/>
      <c r="AU26" s="36"/>
      <c r="AW26" s="36"/>
      <c r="AX26" s="36"/>
      <c r="AY26" s="36"/>
      <c r="AZ26" s="36"/>
      <c r="BA26" s="36"/>
      <c r="BB26" s="36"/>
      <c r="BC26" s="36"/>
    </row>
    <row r="27" spans="1:63" x14ac:dyDescent="0.25">
      <c r="A27" s="60">
        <v>17</v>
      </c>
      <c r="B27" s="86">
        <f t="shared" si="1"/>
        <v>913750</v>
      </c>
      <c r="C27" s="86">
        <f t="shared" si="6"/>
        <v>21250</v>
      </c>
      <c r="D27" s="86">
        <f t="shared" si="7"/>
        <v>10900.541666666666</v>
      </c>
      <c r="E27" s="86"/>
      <c r="F27" s="86">
        <f t="shared" si="2"/>
        <v>0</v>
      </c>
      <c r="G27" s="86"/>
      <c r="H27" s="86"/>
      <c r="I27" s="86"/>
      <c r="J27" s="86">
        <f t="shared" si="0"/>
        <v>32150.541666666664</v>
      </c>
      <c r="K27" s="84">
        <f t="shared" si="5"/>
        <v>44896</v>
      </c>
      <c r="M27" s="36"/>
      <c r="O27" s="40"/>
      <c r="P27" s="40"/>
      <c r="Q27" s="40"/>
      <c r="R27" s="40"/>
      <c r="S27" s="40"/>
      <c r="T27" s="40"/>
      <c r="U27" s="40"/>
      <c r="V27" s="36"/>
      <c r="W27" s="36"/>
      <c r="X27" s="36"/>
      <c r="Y27" s="36"/>
      <c r="Z27" s="36"/>
      <c r="AB27" s="36"/>
      <c r="AC27" s="36"/>
      <c r="AD27" s="36"/>
      <c r="AE27" s="49"/>
      <c r="AF27" s="36"/>
      <c r="AG27" s="41"/>
      <c r="AH27" s="41"/>
      <c r="AI27" s="36"/>
      <c r="AQ27" s="36"/>
      <c r="AR27" s="36"/>
      <c r="AS27" s="36"/>
      <c r="AT27" s="36"/>
      <c r="AU27" s="36"/>
      <c r="AW27" s="36"/>
      <c r="AX27" s="36"/>
      <c r="AY27" s="36"/>
      <c r="AZ27" s="36"/>
      <c r="BA27" s="36"/>
      <c r="BB27" s="36"/>
      <c r="BC27" s="36"/>
    </row>
    <row r="28" spans="1:63" x14ac:dyDescent="0.25">
      <c r="A28" s="60">
        <v>18</v>
      </c>
      <c r="B28" s="86">
        <f t="shared" si="1"/>
        <v>892500</v>
      </c>
      <c r="C28" s="86">
        <f t="shared" si="6"/>
        <v>21250</v>
      </c>
      <c r="D28" s="86">
        <f t="shared" si="7"/>
        <v>10652.802083333334</v>
      </c>
      <c r="E28" s="86"/>
      <c r="F28" s="86">
        <f t="shared" si="2"/>
        <v>0</v>
      </c>
      <c r="G28" s="86"/>
      <c r="H28" s="86"/>
      <c r="I28" s="86"/>
      <c r="J28" s="86">
        <f t="shared" si="0"/>
        <v>31902.802083333336</v>
      </c>
      <c r="K28" s="84">
        <f t="shared" si="5"/>
        <v>44927</v>
      </c>
      <c r="M28" s="36"/>
      <c r="O28" s="40"/>
      <c r="P28" s="40"/>
      <c r="Q28" s="40"/>
      <c r="R28" s="40"/>
      <c r="S28" s="40"/>
      <c r="T28" s="40"/>
      <c r="U28" s="40"/>
      <c r="V28" s="36"/>
      <c r="W28" s="36"/>
      <c r="X28" s="36"/>
      <c r="Y28" s="36"/>
      <c r="Z28" s="36"/>
      <c r="AB28" s="36"/>
      <c r="AC28" s="36"/>
      <c r="AD28" s="36"/>
      <c r="AE28" s="49"/>
      <c r="AF28" s="36"/>
      <c r="AG28" s="41"/>
      <c r="AH28" s="41"/>
      <c r="AI28" s="36"/>
      <c r="AQ28" s="36"/>
      <c r="AR28" s="36"/>
      <c r="AS28" s="36"/>
      <c r="AT28" s="36"/>
      <c r="AU28" s="36"/>
      <c r="AW28" s="36"/>
      <c r="AX28" s="36"/>
      <c r="AY28" s="36"/>
      <c r="AZ28" s="36"/>
      <c r="BA28" s="36"/>
      <c r="BB28" s="36"/>
      <c r="BC28" s="36"/>
    </row>
    <row r="29" spans="1:63" x14ac:dyDescent="0.25">
      <c r="A29" s="60">
        <v>19</v>
      </c>
      <c r="B29" s="86">
        <f t="shared" si="1"/>
        <v>871250</v>
      </c>
      <c r="C29" s="86">
        <f t="shared" si="6"/>
        <v>21250</v>
      </c>
      <c r="D29" s="86">
        <f t="shared" si="7"/>
        <v>10405.0625</v>
      </c>
      <c r="E29" s="86"/>
      <c r="F29" s="86">
        <f t="shared" si="2"/>
        <v>0</v>
      </c>
      <c r="G29" s="86"/>
      <c r="H29" s="86"/>
      <c r="I29" s="86"/>
      <c r="J29" s="86">
        <f t="shared" si="0"/>
        <v>31655.0625</v>
      </c>
      <c r="K29" s="84">
        <f t="shared" si="5"/>
        <v>44958</v>
      </c>
      <c r="M29" s="36"/>
      <c r="O29" s="40"/>
      <c r="P29" s="40"/>
      <c r="Q29" s="40"/>
      <c r="R29" s="40"/>
      <c r="S29" s="40"/>
      <c r="T29" s="40"/>
      <c r="U29" s="40"/>
      <c r="V29" s="36"/>
      <c r="W29" s="36"/>
      <c r="X29" s="36"/>
      <c r="Y29" s="36"/>
      <c r="Z29" s="36"/>
      <c r="AB29" s="36"/>
      <c r="AC29" s="36"/>
      <c r="AD29" s="36"/>
      <c r="AE29" s="49"/>
      <c r="AF29" s="36"/>
      <c r="AG29" s="41"/>
      <c r="AH29" s="41"/>
      <c r="AI29" s="36"/>
      <c r="AQ29" s="36"/>
      <c r="AR29" s="36"/>
      <c r="AS29" s="36"/>
      <c r="AT29" s="36"/>
      <c r="AU29" s="36"/>
      <c r="AW29" s="36"/>
      <c r="AX29" s="36"/>
      <c r="AY29" s="36"/>
      <c r="AZ29" s="36"/>
      <c r="BA29" s="36"/>
      <c r="BB29" s="36"/>
      <c r="BC29" s="36"/>
    </row>
    <row r="30" spans="1:63" x14ac:dyDescent="0.25">
      <c r="A30" s="60">
        <v>20</v>
      </c>
      <c r="B30" s="86">
        <f t="shared" si="1"/>
        <v>850000</v>
      </c>
      <c r="C30" s="86">
        <f t="shared" si="6"/>
        <v>21250</v>
      </c>
      <c r="D30" s="86">
        <f t="shared" si="7"/>
        <v>10157.322916666666</v>
      </c>
      <c r="E30" s="86"/>
      <c r="F30" s="86">
        <f t="shared" si="2"/>
        <v>0</v>
      </c>
      <c r="G30" s="86"/>
      <c r="H30" s="86"/>
      <c r="I30" s="86"/>
      <c r="J30" s="86">
        <f t="shared" si="0"/>
        <v>31407.322916666664</v>
      </c>
      <c r="K30" s="84">
        <f t="shared" si="5"/>
        <v>44986</v>
      </c>
      <c r="M30" s="36"/>
      <c r="O30" s="40"/>
      <c r="P30" s="40"/>
      <c r="Q30" s="40"/>
      <c r="R30" s="40"/>
      <c r="S30" s="40"/>
      <c r="T30" s="40"/>
      <c r="U30" s="40"/>
      <c r="V30" s="36"/>
      <c r="W30" s="36"/>
      <c r="X30" s="36"/>
      <c r="Y30" s="36"/>
      <c r="Z30" s="36"/>
      <c r="AB30" s="36"/>
      <c r="AC30" s="36"/>
      <c r="AD30" s="36"/>
      <c r="AE30" s="49"/>
      <c r="AF30" s="36"/>
      <c r="AG30" s="41"/>
      <c r="AH30" s="41"/>
      <c r="AI30" s="36"/>
      <c r="AQ30" s="36"/>
      <c r="AR30" s="36"/>
      <c r="AS30" s="36"/>
      <c r="AT30" s="36"/>
      <c r="AU30" s="36"/>
      <c r="AW30" s="36"/>
      <c r="AX30" s="36"/>
      <c r="AY30" s="36"/>
      <c r="AZ30" s="36"/>
      <c r="BA30" s="36"/>
      <c r="BB30" s="36"/>
      <c r="BC30" s="36"/>
    </row>
    <row r="31" spans="1:63" x14ac:dyDescent="0.25">
      <c r="A31" s="60">
        <v>21</v>
      </c>
      <c r="B31" s="86">
        <f t="shared" si="1"/>
        <v>828750</v>
      </c>
      <c r="C31" s="86">
        <f t="shared" si="6"/>
        <v>21250</v>
      </c>
      <c r="D31" s="86">
        <f t="shared" si="7"/>
        <v>9909.5833333333339</v>
      </c>
      <c r="E31" s="86"/>
      <c r="F31" s="86">
        <f t="shared" si="2"/>
        <v>0</v>
      </c>
      <c r="G31" s="86"/>
      <c r="H31" s="86"/>
      <c r="I31" s="86"/>
      <c r="J31" s="86">
        <f t="shared" si="0"/>
        <v>31159.583333333336</v>
      </c>
      <c r="K31" s="84">
        <f t="shared" si="5"/>
        <v>45017</v>
      </c>
      <c r="M31" s="36"/>
      <c r="O31" s="40"/>
      <c r="P31" s="40"/>
      <c r="Q31" s="40"/>
      <c r="R31" s="40"/>
      <c r="S31" s="40"/>
      <c r="T31" s="40"/>
      <c r="U31" s="40"/>
      <c r="V31" s="36"/>
      <c r="W31" s="36"/>
      <c r="X31" s="36"/>
      <c r="Y31" s="36"/>
      <c r="Z31" s="36"/>
      <c r="AB31" s="36"/>
      <c r="AC31" s="36"/>
      <c r="AD31" s="36"/>
      <c r="AE31" s="49"/>
      <c r="AF31" s="36"/>
      <c r="AG31" s="41"/>
      <c r="AH31" s="41"/>
      <c r="AI31" s="36"/>
      <c r="AQ31" s="36"/>
      <c r="AR31" s="36"/>
      <c r="AS31" s="36"/>
      <c r="AT31" s="36"/>
      <c r="AU31" s="36"/>
      <c r="AW31" s="36"/>
      <c r="AX31" s="36"/>
      <c r="AY31" s="36"/>
      <c r="AZ31" s="36"/>
      <c r="BA31" s="36"/>
      <c r="BB31" s="36"/>
      <c r="BC31" s="36"/>
    </row>
    <row r="32" spans="1:63" x14ac:dyDescent="0.25">
      <c r="A32" s="60">
        <v>22</v>
      </c>
      <c r="B32" s="86">
        <f t="shared" si="1"/>
        <v>807500</v>
      </c>
      <c r="C32" s="86">
        <f t="shared" si="6"/>
        <v>21250</v>
      </c>
      <c r="D32" s="86">
        <f t="shared" si="7"/>
        <v>9661.84375</v>
      </c>
      <c r="E32" s="86"/>
      <c r="F32" s="86">
        <f t="shared" si="2"/>
        <v>0</v>
      </c>
      <c r="G32" s="86"/>
      <c r="H32" s="86"/>
      <c r="I32" s="86"/>
      <c r="J32" s="86">
        <f t="shared" si="0"/>
        <v>30911.84375</v>
      </c>
      <c r="K32" s="84">
        <f t="shared" si="5"/>
        <v>45047</v>
      </c>
      <c r="M32" s="36"/>
      <c r="O32" s="40"/>
      <c r="P32" s="40"/>
      <c r="Q32" s="40"/>
      <c r="R32" s="40"/>
      <c r="S32" s="40"/>
      <c r="T32" s="40"/>
      <c r="U32" s="40"/>
      <c r="V32" s="36"/>
      <c r="W32" s="36"/>
      <c r="X32" s="36"/>
      <c r="Y32" s="36"/>
      <c r="Z32" s="36"/>
      <c r="AB32" s="36"/>
      <c r="AC32" s="36"/>
      <c r="AD32" s="36"/>
      <c r="AE32" s="49"/>
      <c r="AF32" s="36"/>
      <c r="AG32" s="41"/>
      <c r="AH32" s="41"/>
      <c r="AI32" s="36"/>
      <c r="AQ32" s="36"/>
      <c r="AR32" s="36"/>
      <c r="AS32" s="36"/>
      <c r="AT32" s="36"/>
      <c r="AU32" s="36"/>
      <c r="AW32" s="36"/>
      <c r="AX32" s="36"/>
      <c r="AY32" s="36"/>
      <c r="AZ32" s="36"/>
      <c r="BA32" s="36"/>
      <c r="BB32" s="36"/>
      <c r="BC32" s="36"/>
    </row>
    <row r="33" spans="1:63" x14ac:dyDescent="0.25">
      <c r="A33" s="60">
        <v>23</v>
      </c>
      <c r="B33" s="86">
        <f t="shared" si="1"/>
        <v>786250</v>
      </c>
      <c r="C33" s="86">
        <f t="shared" si="6"/>
        <v>21250</v>
      </c>
      <c r="D33" s="86">
        <f t="shared" si="7"/>
        <v>9414.1041666666661</v>
      </c>
      <c r="E33" s="86"/>
      <c r="F33" s="86">
        <f t="shared" si="2"/>
        <v>0</v>
      </c>
      <c r="G33" s="86"/>
      <c r="H33" s="86"/>
      <c r="I33" s="86"/>
      <c r="J33" s="86">
        <f t="shared" si="0"/>
        <v>30664.104166666664</v>
      </c>
      <c r="K33" s="84">
        <f t="shared" si="5"/>
        <v>45078</v>
      </c>
      <c r="M33" s="36"/>
      <c r="O33" s="40"/>
      <c r="P33" s="40"/>
      <c r="Q33" s="40"/>
      <c r="R33" s="40"/>
      <c r="S33" s="40"/>
      <c r="T33" s="40"/>
      <c r="U33" s="40"/>
      <c r="V33" s="36"/>
      <c r="W33" s="36"/>
      <c r="X33" s="36"/>
      <c r="Y33" s="36"/>
      <c r="Z33" s="36"/>
      <c r="AB33" s="36"/>
      <c r="AC33" s="36"/>
      <c r="AD33" s="36"/>
      <c r="AE33" s="49"/>
      <c r="AF33" s="36"/>
      <c r="AG33" s="41"/>
      <c r="AH33" s="41"/>
      <c r="AI33" s="36"/>
      <c r="AQ33" s="36"/>
      <c r="AR33" s="36"/>
      <c r="AS33" s="36"/>
      <c r="AT33" s="36"/>
      <c r="AU33" s="36"/>
      <c r="AW33" s="36"/>
      <c r="AX33" s="36"/>
      <c r="AY33" s="36"/>
      <c r="AZ33" s="36"/>
      <c r="BA33" s="36"/>
      <c r="BB33" s="36"/>
      <c r="BC33" s="36"/>
    </row>
    <row r="34" spans="1:63" s="88" customFormat="1" x14ac:dyDescent="0.25">
      <c r="A34" s="81">
        <v>24</v>
      </c>
      <c r="B34" s="82">
        <f t="shared" si="1"/>
        <v>765000</v>
      </c>
      <c r="C34" s="82">
        <f t="shared" si="6"/>
        <v>21250</v>
      </c>
      <c r="D34" s="82">
        <f t="shared" si="7"/>
        <v>9166.3645833333339</v>
      </c>
      <c r="E34" s="82"/>
      <c r="F34" s="82">
        <f t="shared" si="2"/>
        <v>0</v>
      </c>
      <c r="G34" s="82">
        <f>IF(B34&gt;0,B34*$J$2,0)</f>
        <v>3825</v>
      </c>
      <c r="H34" s="82">
        <f>IF(B34&gt;0,H22,0)</f>
        <v>899.99999999999989</v>
      </c>
      <c r="I34" s="82"/>
      <c r="J34" s="82">
        <f t="shared" si="0"/>
        <v>35141.364583333336</v>
      </c>
      <c r="K34" s="84">
        <f t="shared" si="5"/>
        <v>45108</v>
      </c>
      <c r="M34" s="36"/>
      <c r="N34" s="29"/>
      <c r="O34" s="40"/>
      <c r="P34" s="40"/>
      <c r="Q34" s="40"/>
      <c r="R34" s="40"/>
      <c r="S34" s="40"/>
      <c r="T34" s="40"/>
      <c r="U34" s="40"/>
      <c r="V34" s="36"/>
      <c r="W34" s="36"/>
      <c r="X34" s="36"/>
      <c r="Y34" s="36"/>
      <c r="Z34" s="36"/>
      <c r="AA34" s="29"/>
      <c r="AB34" s="36"/>
      <c r="AC34" s="36"/>
      <c r="AD34" s="36"/>
      <c r="AE34" s="49"/>
      <c r="AF34" s="36"/>
      <c r="AG34" s="41"/>
      <c r="AH34" s="41"/>
      <c r="AI34" s="36"/>
      <c r="AJ34" s="29"/>
      <c r="AK34" s="29"/>
      <c r="AL34" s="29"/>
      <c r="AM34" s="29"/>
      <c r="AN34" s="29"/>
      <c r="AO34" s="29"/>
      <c r="AP34" s="29"/>
      <c r="AQ34" s="36"/>
      <c r="AR34" s="36"/>
      <c r="AS34" s="36"/>
      <c r="AT34" s="36"/>
      <c r="AU34" s="36"/>
      <c r="AV34" s="29"/>
      <c r="AW34" s="36"/>
      <c r="AX34" s="36"/>
      <c r="AY34" s="36"/>
      <c r="AZ34" s="36"/>
      <c r="BA34" s="36"/>
      <c r="BB34" s="36"/>
      <c r="BC34" s="36"/>
      <c r="BD34" s="37"/>
      <c r="BE34" s="37"/>
      <c r="BF34"/>
      <c r="BG34"/>
      <c r="BH34"/>
      <c r="BI34"/>
      <c r="BJ34"/>
      <c r="BK34"/>
    </row>
    <row r="35" spans="1:63" x14ac:dyDescent="0.25">
      <c r="A35" s="60">
        <v>25</v>
      </c>
      <c r="B35" s="86">
        <f t="shared" si="1"/>
        <v>743750</v>
      </c>
      <c r="C35" s="86">
        <f t="shared" si="6"/>
        <v>21250</v>
      </c>
      <c r="D35" s="86">
        <f t="shared" si="7"/>
        <v>8918.625</v>
      </c>
      <c r="E35" s="86"/>
      <c r="F35" s="86">
        <f t="shared" si="2"/>
        <v>0</v>
      </c>
      <c r="G35" s="86"/>
      <c r="H35" s="86"/>
      <c r="I35" s="86"/>
      <c r="J35" s="86">
        <f t="shared" si="0"/>
        <v>30168.625</v>
      </c>
      <c r="K35" s="84">
        <f t="shared" si="5"/>
        <v>45139</v>
      </c>
      <c r="M35" s="36"/>
      <c r="O35" s="40"/>
      <c r="P35" s="40"/>
      <c r="Q35" s="40"/>
      <c r="R35" s="40"/>
      <c r="S35" s="40"/>
      <c r="T35" s="40"/>
      <c r="U35" s="40"/>
      <c r="V35" s="36"/>
      <c r="W35" s="36"/>
      <c r="X35" s="36"/>
      <c r="Y35" s="36"/>
      <c r="Z35" s="36"/>
      <c r="AB35" s="36"/>
      <c r="AC35" s="36"/>
      <c r="AD35" s="36"/>
      <c r="AE35" s="49"/>
      <c r="AF35" s="36"/>
      <c r="AG35" s="41"/>
      <c r="AH35" s="41"/>
      <c r="AI35" s="36"/>
      <c r="AQ35" s="36"/>
      <c r="AR35" s="36"/>
      <c r="AS35" s="36"/>
      <c r="AT35" s="36"/>
      <c r="AU35" s="36"/>
      <c r="AW35" s="36"/>
      <c r="AX35" s="36"/>
      <c r="AY35" s="36"/>
      <c r="AZ35" s="36"/>
      <c r="BA35" s="36"/>
      <c r="BB35" s="36"/>
      <c r="BC35" s="36"/>
    </row>
    <row r="36" spans="1:63" x14ac:dyDescent="0.25">
      <c r="A36" s="60">
        <v>26</v>
      </c>
      <c r="B36" s="86">
        <f t="shared" si="1"/>
        <v>722500</v>
      </c>
      <c r="C36" s="86">
        <f t="shared" si="6"/>
        <v>21250</v>
      </c>
      <c r="D36" s="86">
        <f t="shared" si="7"/>
        <v>8670.8854166666661</v>
      </c>
      <c r="E36" s="86"/>
      <c r="F36" s="86">
        <f t="shared" si="2"/>
        <v>0</v>
      </c>
      <c r="G36" s="86"/>
      <c r="H36" s="86"/>
      <c r="I36" s="86"/>
      <c r="J36" s="86">
        <f t="shared" si="0"/>
        <v>29920.885416666664</v>
      </c>
      <c r="K36" s="84">
        <f t="shared" si="5"/>
        <v>45170</v>
      </c>
      <c r="M36" s="36"/>
      <c r="O36" s="40"/>
      <c r="P36" s="40"/>
      <c r="Q36" s="40"/>
      <c r="R36" s="40"/>
      <c r="S36" s="40"/>
      <c r="T36" s="40"/>
      <c r="U36" s="40"/>
      <c r="V36" s="36"/>
      <c r="W36" s="36"/>
      <c r="X36" s="36"/>
      <c r="Y36" s="36"/>
      <c r="Z36" s="36"/>
      <c r="AB36" s="36"/>
      <c r="AC36" s="36"/>
      <c r="AD36" s="36"/>
      <c r="AE36" s="49"/>
      <c r="AF36" s="36"/>
      <c r="AG36" s="41"/>
      <c r="AH36" s="41"/>
      <c r="AI36" s="36"/>
      <c r="AQ36" s="36"/>
      <c r="AR36" s="36"/>
      <c r="AS36" s="36"/>
      <c r="AT36" s="36"/>
      <c r="AU36" s="36"/>
      <c r="AW36" s="36"/>
      <c r="AX36" s="36"/>
      <c r="AY36" s="36"/>
      <c r="AZ36" s="36"/>
      <c r="BA36" s="36"/>
      <c r="BB36" s="36"/>
      <c r="BC36" s="36"/>
    </row>
    <row r="37" spans="1:63" x14ac:dyDescent="0.25">
      <c r="A37" s="60">
        <v>27</v>
      </c>
      <c r="B37" s="86">
        <f t="shared" si="1"/>
        <v>701250</v>
      </c>
      <c r="C37" s="86">
        <f t="shared" si="6"/>
        <v>21250</v>
      </c>
      <c r="D37" s="86">
        <f t="shared" si="7"/>
        <v>8423.1458333333339</v>
      </c>
      <c r="E37" s="86"/>
      <c r="F37" s="86">
        <f t="shared" si="2"/>
        <v>0</v>
      </c>
      <c r="G37" s="86"/>
      <c r="H37" s="86"/>
      <c r="I37" s="86"/>
      <c r="J37" s="86">
        <f t="shared" si="0"/>
        <v>29673.145833333336</v>
      </c>
      <c r="K37" s="84">
        <f t="shared" si="5"/>
        <v>45200</v>
      </c>
      <c r="M37" s="36"/>
      <c r="O37" s="40"/>
      <c r="P37" s="40"/>
      <c r="Q37" s="40"/>
      <c r="R37" s="40"/>
      <c r="S37" s="40"/>
      <c r="T37" s="40"/>
      <c r="U37" s="40"/>
      <c r="V37" s="36"/>
      <c r="W37" s="36"/>
      <c r="X37" s="36"/>
      <c r="Y37" s="36"/>
      <c r="Z37" s="36"/>
      <c r="AB37" s="36"/>
      <c r="AC37" s="36"/>
      <c r="AD37" s="36"/>
      <c r="AE37" s="49"/>
      <c r="AF37" s="36"/>
      <c r="AG37" s="41"/>
      <c r="AH37" s="41"/>
      <c r="AI37" s="36"/>
      <c r="AQ37" s="36"/>
      <c r="AR37" s="36"/>
      <c r="AS37" s="36"/>
      <c r="AT37" s="36"/>
      <c r="AU37" s="36"/>
      <c r="AW37" s="36"/>
      <c r="AX37" s="36"/>
      <c r="AY37" s="36"/>
      <c r="AZ37" s="36"/>
      <c r="BA37" s="36"/>
      <c r="BB37" s="36"/>
      <c r="BC37" s="36"/>
    </row>
    <row r="38" spans="1:63" x14ac:dyDescent="0.25">
      <c r="A38" s="60">
        <v>28</v>
      </c>
      <c r="B38" s="86">
        <f t="shared" si="1"/>
        <v>680000</v>
      </c>
      <c r="C38" s="86">
        <f t="shared" si="6"/>
        <v>21250</v>
      </c>
      <c r="D38" s="86">
        <f t="shared" si="7"/>
        <v>8175.40625</v>
      </c>
      <c r="E38" s="86"/>
      <c r="F38" s="86">
        <f t="shared" si="2"/>
        <v>0</v>
      </c>
      <c r="G38" s="86"/>
      <c r="H38" s="86"/>
      <c r="I38" s="86"/>
      <c r="J38" s="86">
        <f t="shared" si="0"/>
        <v>29425.40625</v>
      </c>
      <c r="K38" s="84">
        <f t="shared" si="5"/>
        <v>45231</v>
      </c>
      <c r="M38" s="36"/>
      <c r="O38" s="40"/>
      <c r="P38" s="40"/>
      <c r="Q38" s="40"/>
      <c r="R38" s="40"/>
      <c r="S38" s="40"/>
      <c r="T38" s="40"/>
      <c r="U38" s="40"/>
      <c r="V38" s="36"/>
      <c r="W38" s="36"/>
      <c r="X38" s="36"/>
      <c r="Y38" s="36"/>
      <c r="Z38" s="36"/>
      <c r="AB38" s="36"/>
      <c r="AC38" s="36"/>
      <c r="AD38" s="36"/>
      <c r="AE38" s="49"/>
      <c r="AF38" s="36"/>
      <c r="AG38" s="41"/>
      <c r="AH38" s="41"/>
      <c r="AI38" s="36"/>
      <c r="AQ38" s="36"/>
      <c r="AR38" s="36"/>
      <c r="AS38" s="36"/>
      <c r="AT38" s="36"/>
      <c r="AU38" s="36"/>
      <c r="AW38" s="36"/>
      <c r="AX38" s="36"/>
      <c r="AY38" s="36"/>
      <c r="AZ38" s="36"/>
      <c r="BA38" s="36"/>
      <c r="BB38" s="36"/>
      <c r="BC38" s="36"/>
    </row>
    <row r="39" spans="1:63" x14ac:dyDescent="0.25">
      <c r="A39" s="60">
        <v>29</v>
      </c>
      <c r="B39" s="86">
        <f t="shared" si="1"/>
        <v>658750</v>
      </c>
      <c r="C39" s="86">
        <f t="shared" si="6"/>
        <v>21250</v>
      </c>
      <c r="D39" s="86">
        <f t="shared" si="7"/>
        <v>7927.666666666667</v>
      </c>
      <c r="E39" s="86"/>
      <c r="F39" s="86">
        <f t="shared" si="2"/>
        <v>0</v>
      </c>
      <c r="G39" s="86"/>
      <c r="H39" s="86"/>
      <c r="I39" s="86"/>
      <c r="J39" s="86">
        <f t="shared" si="0"/>
        <v>29177.666666666668</v>
      </c>
      <c r="K39" s="84">
        <f t="shared" si="5"/>
        <v>45261</v>
      </c>
      <c r="M39" s="36"/>
      <c r="O39" s="40"/>
      <c r="P39" s="40"/>
      <c r="Q39" s="40"/>
      <c r="R39" s="40"/>
      <c r="S39" s="40"/>
      <c r="T39" s="40"/>
      <c r="U39" s="40"/>
      <c r="V39" s="36"/>
      <c r="W39" s="36"/>
      <c r="X39" s="36"/>
      <c r="Y39" s="36"/>
      <c r="Z39" s="36"/>
      <c r="AB39" s="36"/>
      <c r="AC39" s="36"/>
      <c r="AD39" s="36"/>
      <c r="AE39" s="49"/>
      <c r="AF39" s="36"/>
      <c r="AG39" s="41"/>
      <c r="AH39" s="41"/>
      <c r="AI39" s="36"/>
      <c r="AQ39" s="36"/>
      <c r="AR39" s="36"/>
      <c r="AS39" s="36"/>
      <c r="AT39" s="36"/>
      <c r="AU39" s="36"/>
      <c r="AW39" s="36"/>
      <c r="AX39" s="36"/>
      <c r="AY39" s="36"/>
      <c r="AZ39" s="36"/>
      <c r="BA39" s="36"/>
      <c r="BB39" s="36"/>
      <c r="BC39" s="36"/>
    </row>
    <row r="40" spans="1:63" s="88" customFormat="1" x14ac:dyDescent="0.25">
      <c r="A40" s="89">
        <v>30</v>
      </c>
      <c r="B40" s="90">
        <f t="shared" si="1"/>
        <v>637500</v>
      </c>
      <c r="C40" s="90">
        <f t="shared" si="6"/>
        <v>21250</v>
      </c>
      <c r="D40" s="90">
        <f t="shared" si="7"/>
        <v>7679.927083333333</v>
      </c>
      <c r="E40" s="90"/>
      <c r="F40" s="86">
        <f t="shared" si="2"/>
        <v>0</v>
      </c>
      <c r="G40" s="90"/>
      <c r="H40" s="90"/>
      <c r="I40" s="90"/>
      <c r="J40" s="90">
        <f t="shared" si="0"/>
        <v>28929.927083333332</v>
      </c>
      <c r="K40" s="84">
        <f t="shared" si="5"/>
        <v>45292</v>
      </c>
      <c r="M40" s="36"/>
      <c r="N40" s="29"/>
      <c r="O40" s="40"/>
      <c r="P40" s="40"/>
      <c r="Q40" s="40"/>
      <c r="R40" s="40"/>
      <c r="S40" s="40"/>
      <c r="T40" s="40"/>
      <c r="U40" s="40"/>
      <c r="V40" s="36"/>
      <c r="W40" s="36"/>
      <c r="X40" s="36"/>
      <c r="Y40" s="36"/>
      <c r="Z40" s="36"/>
      <c r="AA40" s="29"/>
      <c r="AB40" s="36"/>
      <c r="AC40" s="36"/>
      <c r="AD40" s="36"/>
      <c r="AE40" s="49"/>
      <c r="AF40" s="36"/>
      <c r="AG40" s="41"/>
      <c r="AH40" s="41"/>
      <c r="AI40" s="36"/>
      <c r="AJ40" s="29"/>
      <c r="AK40" s="29"/>
      <c r="AL40" s="29"/>
      <c r="AM40" s="29"/>
      <c r="AN40" s="29"/>
      <c r="AO40" s="29"/>
      <c r="AP40" s="29"/>
      <c r="AQ40" s="36"/>
      <c r="AR40" s="36"/>
      <c r="AS40" s="36"/>
      <c r="AT40" s="36"/>
      <c r="AU40" s="36"/>
      <c r="AV40" s="29"/>
      <c r="AW40" s="36"/>
      <c r="AX40" s="36"/>
      <c r="AY40" s="36"/>
      <c r="AZ40" s="36"/>
      <c r="BA40" s="36"/>
      <c r="BB40" s="36"/>
      <c r="BC40" s="36"/>
      <c r="BD40" s="37"/>
      <c r="BE40" s="37"/>
      <c r="BF40"/>
      <c r="BG40"/>
      <c r="BH40"/>
      <c r="BI40"/>
      <c r="BJ40"/>
      <c r="BK40"/>
    </row>
    <row r="41" spans="1:63" x14ac:dyDescent="0.25">
      <c r="A41" s="60">
        <v>31</v>
      </c>
      <c r="B41" s="86">
        <f t="shared" si="1"/>
        <v>616250</v>
      </c>
      <c r="C41" s="86">
        <f t="shared" si="6"/>
        <v>21250</v>
      </c>
      <c r="D41" s="86">
        <f t="shared" si="7"/>
        <v>7432.1875</v>
      </c>
      <c r="E41" s="86"/>
      <c r="F41" s="86">
        <f t="shared" si="2"/>
        <v>0</v>
      </c>
      <c r="G41" s="86"/>
      <c r="H41" s="86"/>
      <c r="I41" s="86"/>
      <c r="J41" s="86">
        <f t="shared" si="0"/>
        <v>28682.1875</v>
      </c>
      <c r="K41" s="84">
        <f t="shared" si="5"/>
        <v>45323</v>
      </c>
      <c r="M41" s="36"/>
      <c r="O41" s="40"/>
      <c r="P41" s="40"/>
      <c r="Q41" s="40"/>
      <c r="R41" s="40"/>
      <c r="S41" s="40"/>
      <c r="T41" s="40"/>
      <c r="U41" s="40"/>
      <c r="V41" s="36"/>
      <c r="W41" s="36"/>
      <c r="X41" s="36"/>
      <c r="Y41" s="36"/>
      <c r="Z41" s="36"/>
      <c r="AB41" s="36"/>
      <c r="AC41" s="36"/>
      <c r="AD41" s="36"/>
      <c r="AE41" s="49"/>
      <c r="AF41" s="36"/>
      <c r="AG41" s="41"/>
      <c r="AH41" s="41"/>
      <c r="AI41" s="36"/>
      <c r="AQ41" s="36"/>
      <c r="AR41" s="36"/>
      <c r="AS41" s="36"/>
      <c r="AT41" s="36"/>
      <c r="AU41" s="36"/>
      <c r="AW41" s="36"/>
      <c r="AX41" s="36"/>
      <c r="AY41" s="36"/>
      <c r="AZ41" s="36"/>
      <c r="BA41" s="36"/>
      <c r="BB41" s="36"/>
      <c r="BC41" s="36"/>
    </row>
    <row r="42" spans="1:63" x14ac:dyDescent="0.25">
      <c r="A42" s="60">
        <v>32</v>
      </c>
      <c r="B42" s="86">
        <f t="shared" si="1"/>
        <v>595000</v>
      </c>
      <c r="C42" s="86">
        <f t="shared" si="6"/>
        <v>21250</v>
      </c>
      <c r="D42" s="86">
        <f t="shared" si="7"/>
        <v>7184.447916666667</v>
      </c>
      <c r="E42" s="86"/>
      <c r="F42" s="86">
        <f t="shared" si="2"/>
        <v>0</v>
      </c>
      <c r="G42" s="86"/>
      <c r="H42" s="86"/>
      <c r="I42" s="86"/>
      <c r="J42" s="86">
        <f t="shared" si="0"/>
        <v>28434.447916666668</v>
      </c>
      <c r="K42" s="84">
        <f t="shared" si="5"/>
        <v>45352</v>
      </c>
      <c r="M42" s="36"/>
      <c r="O42" s="40"/>
      <c r="P42" s="40"/>
      <c r="Q42" s="40"/>
      <c r="R42" s="40"/>
      <c r="S42" s="40"/>
      <c r="T42" s="40"/>
      <c r="U42" s="40"/>
      <c r="V42" s="36"/>
      <c r="W42" s="36"/>
      <c r="X42" s="36"/>
      <c r="Y42" s="36"/>
      <c r="Z42" s="36"/>
      <c r="AB42" s="36"/>
      <c r="AC42" s="36"/>
      <c r="AD42" s="36"/>
      <c r="AE42" s="49"/>
      <c r="AF42" s="36"/>
      <c r="AG42" s="41"/>
      <c r="AH42" s="41"/>
      <c r="AI42" s="36"/>
      <c r="AQ42" s="36"/>
      <c r="AR42" s="36"/>
      <c r="AS42" s="36"/>
      <c r="AT42" s="36"/>
      <c r="AU42" s="36"/>
      <c r="AW42" s="36"/>
      <c r="AX42" s="36"/>
      <c r="AY42" s="36"/>
      <c r="AZ42" s="36"/>
      <c r="BA42" s="36"/>
      <c r="BB42" s="36"/>
      <c r="BC42" s="36"/>
    </row>
    <row r="43" spans="1:63" x14ac:dyDescent="0.25">
      <c r="A43" s="60">
        <v>33</v>
      </c>
      <c r="B43" s="86">
        <f t="shared" si="1"/>
        <v>573750</v>
      </c>
      <c r="C43" s="86">
        <f t="shared" si="6"/>
        <v>21250</v>
      </c>
      <c r="D43" s="86">
        <f t="shared" si="7"/>
        <v>6936.708333333333</v>
      </c>
      <c r="E43" s="86"/>
      <c r="F43" s="86">
        <f t="shared" si="2"/>
        <v>0</v>
      </c>
      <c r="G43" s="86"/>
      <c r="H43" s="86"/>
      <c r="I43" s="86"/>
      <c r="J43" s="86">
        <f t="shared" si="0"/>
        <v>28186.708333333332</v>
      </c>
      <c r="K43" s="84">
        <f t="shared" si="5"/>
        <v>45383</v>
      </c>
      <c r="M43" s="36"/>
      <c r="O43" s="40"/>
      <c r="P43" s="40"/>
      <c r="Q43" s="40"/>
      <c r="R43" s="40"/>
      <c r="S43" s="40"/>
      <c r="T43" s="40"/>
      <c r="U43" s="40"/>
      <c r="V43" s="36"/>
      <c r="W43" s="36"/>
      <c r="X43" s="36"/>
      <c r="Y43" s="36"/>
      <c r="Z43" s="36"/>
      <c r="AB43" s="36"/>
      <c r="AC43" s="36"/>
      <c r="AD43" s="36"/>
      <c r="AE43" s="49"/>
      <c r="AF43" s="36"/>
      <c r="AG43" s="41"/>
      <c r="AH43" s="41"/>
      <c r="AI43" s="36"/>
      <c r="AQ43" s="36"/>
      <c r="AR43" s="36"/>
      <c r="AS43" s="36"/>
      <c r="AT43" s="36"/>
      <c r="AU43" s="36"/>
      <c r="AW43" s="36"/>
      <c r="AX43" s="36"/>
      <c r="AY43" s="36"/>
      <c r="AZ43" s="36"/>
      <c r="BA43" s="36"/>
      <c r="BB43" s="36"/>
      <c r="BC43" s="36"/>
    </row>
    <row r="44" spans="1:63" x14ac:dyDescent="0.25">
      <c r="A44" s="60">
        <v>34</v>
      </c>
      <c r="B44" s="86">
        <f t="shared" si="1"/>
        <v>552500</v>
      </c>
      <c r="C44" s="86">
        <f t="shared" si="6"/>
        <v>21250</v>
      </c>
      <c r="D44" s="86">
        <f t="shared" si="7"/>
        <v>6688.96875</v>
      </c>
      <c r="E44" s="86"/>
      <c r="F44" s="86">
        <f t="shared" si="2"/>
        <v>0</v>
      </c>
      <c r="G44" s="86"/>
      <c r="H44" s="86"/>
      <c r="I44" s="86"/>
      <c r="J44" s="86">
        <f t="shared" si="0"/>
        <v>27938.96875</v>
      </c>
      <c r="K44" s="84">
        <f t="shared" si="5"/>
        <v>45413</v>
      </c>
      <c r="M44" s="36"/>
      <c r="O44" s="40"/>
      <c r="P44" s="40"/>
      <c r="Q44" s="40"/>
      <c r="R44" s="40"/>
      <c r="S44" s="40"/>
      <c r="T44" s="40"/>
      <c r="U44" s="40"/>
      <c r="V44" s="36"/>
      <c r="W44" s="36"/>
      <c r="X44" s="36"/>
      <c r="Y44" s="36"/>
      <c r="Z44" s="36"/>
      <c r="AB44" s="36"/>
      <c r="AC44" s="36"/>
      <c r="AD44" s="36"/>
      <c r="AE44" s="49"/>
      <c r="AF44" s="36"/>
      <c r="AG44" s="41"/>
      <c r="AH44" s="41"/>
      <c r="AI44" s="36"/>
      <c r="AQ44" s="36"/>
      <c r="AR44" s="36"/>
      <c r="AS44" s="36"/>
      <c r="AT44" s="36"/>
      <c r="AU44" s="36"/>
      <c r="AW44" s="36"/>
      <c r="AX44" s="36"/>
      <c r="AY44" s="36"/>
      <c r="AZ44" s="36"/>
      <c r="BA44" s="36"/>
      <c r="BB44" s="36"/>
      <c r="BC44" s="36"/>
    </row>
    <row r="45" spans="1:63" x14ac:dyDescent="0.25">
      <c r="A45" s="60">
        <v>35</v>
      </c>
      <c r="B45" s="86">
        <f t="shared" si="1"/>
        <v>531250</v>
      </c>
      <c r="C45" s="86">
        <f t="shared" si="6"/>
        <v>21250</v>
      </c>
      <c r="D45" s="86">
        <f t="shared" si="7"/>
        <v>6441.229166666667</v>
      </c>
      <c r="E45" s="86"/>
      <c r="F45" s="86">
        <f t="shared" si="2"/>
        <v>0</v>
      </c>
      <c r="G45" s="86"/>
      <c r="H45" s="86"/>
      <c r="I45" s="86"/>
      <c r="J45" s="86">
        <f t="shared" si="0"/>
        <v>27691.229166666668</v>
      </c>
      <c r="K45" s="84">
        <f t="shared" si="5"/>
        <v>45444</v>
      </c>
      <c r="M45" s="36"/>
      <c r="O45" s="40"/>
      <c r="P45" s="40"/>
      <c r="Q45" s="40"/>
      <c r="R45" s="40"/>
      <c r="S45" s="40"/>
      <c r="T45" s="40"/>
      <c r="U45" s="40"/>
      <c r="V45" s="36"/>
      <c r="W45" s="36"/>
      <c r="X45" s="36"/>
      <c r="Y45" s="36"/>
      <c r="Z45" s="36"/>
      <c r="AB45" s="36"/>
      <c r="AC45" s="36"/>
      <c r="AD45" s="36"/>
      <c r="AE45" s="49"/>
      <c r="AF45" s="36"/>
      <c r="AG45" s="41"/>
      <c r="AH45" s="41"/>
      <c r="AI45" s="36"/>
      <c r="AQ45" s="36"/>
      <c r="AR45" s="36"/>
      <c r="AS45" s="36"/>
      <c r="AT45" s="36"/>
      <c r="AU45" s="36"/>
      <c r="AW45" s="36"/>
      <c r="AX45" s="36"/>
      <c r="AY45" s="36"/>
      <c r="AZ45" s="36"/>
      <c r="BA45" s="36"/>
      <c r="BB45" s="36"/>
      <c r="BC45" s="36"/>
    </row>
    <row r="46" spans="1:63" x14ac:dyDescent="0.25">
      <c r="A46" s="81">
        <v>36</v>
      </c>
      <c r="B46" s="82">
        <f t="shared" si="1"/>
        <v>510000</v>
      </c>
      <c r="C46" s="82">
        <f t="shared" si="6"/>
        <v>21250</v>
      </c>
      <c r="D46" s="82">
        <f t="shared" si="7"/>
        <v>6193.489583333333</v>
      </c>
      <c r="E46" s="82"/>
      <c r="F46" s="82">
        <f t="shared" si="2"/>
        <v>0</v>
      </c>
      <c r="G46" s="82">
        <f>IF(B46&gt;0,B46*$J$2,0)</f>
        <v>2550</v>
      </c>
      <c r="H46" s="82">
        <f>IF(B46&gt;0,H34,0)</f>
        <v>899.99999999999989</v>
      </c>
      <c r="I46" s="82"/>
      <c r="J46" s="82">
        <f t="shared" si="0"/>
        <v>30893.489583333332</v>
      </c>
      <c r="K46" s="84">
        <f t="shared" si="5"/>
        <v>45474</v>
      </c>
      <c r="M46" s="36"/>
      <c r="O46" s="40"/>
      <c r="P46" s="40"/>
      <c r="Q46" s="40"/>
      <c r="R46" s="40"/>
      <c r="S46" s="40"/>
      <c r="T46" s="40"/>
      <c r="U46" s="40"/>
      <c r="V46" s="36"/>
      <c r="W46" s="36"/>
      <c r="X46" s="36"/>
      <c r="Y46" s="36"/>
      <c r="Z46" s="36"/>
      <c r="AB46" s="36"/>
      <c r="AC46" s="36"/>
      <c r="AD46" s="36"/>
      <c r="AE46" s="49"/>
      <c r="AF46" s="36"/>
      <c r="AG46" s="41"/>
      <c r="AH46" s="41"/>
      <c r="AI46" s="36"/>
      <c r="AQ46" s="36"/>
      <c r="AR46" s="36"/>
      <c r="AS46" s="36"/>
      <c r="AT46" s="36"/>
      <c r="AU46" s="36"/>
      <c r="AW46" s="36"/>
      <c r="AX46" s="36"/>
      <c r="AY46" s="36"/>
      <c r="AZ46" s="36"/>
      <c r="BA46" s="36"/>
      <c r="BB46" s="36"/>
      <c r="BC46" s="36"/>
    </row>
    <row r="47" spans="1:63" x14ac:dyDescent="0.25">
      <c r="A47" s="60">
        <v>37</v>
      </c>
      <c r="B47" s="86">
        <f t="shared" si="1"/>
        <v>488750</v>
      </c>
      <c r="C47" s="86">
        <f t="shared" si="6"/>
        <v>21250</v>
      </c>
      <c r="D47" s="86">
        <f t="shared" si="7"/>
        <v>5945.75</v>
      </c>
      <c r="E47" s="86"/>
      <c r="F47" s="86">
        <f t="shared" si="2"/>
        <v>0</v>
      </c>
      <c r="G47" s="86"/>
      <c r="H47" s="86"/>
      <c r="I47" s="86"/>
      <c r="J47" s="86">
        <f t="shared" si="0"/>
        <v>27195.75</v>
      </c>
      <c r="K47" s="84">
        <f t="shared" si="5"/>
        <v>45505</v>
      </c>
      <c r="M47" s="36"/>
      <c r="O47" s="40"/>
      <c r="P47" s="40"/>
      <c r="Q47" s="40"/>
      <c r="R47" s="40"/>
      <c r="S47" s="40"/>
      <c r="T47" s="40"/>
      <c r="U47" s="40"/>
      <c r="V47" s="36"/>
      <c r="W47" s="36"/>
      <c r="X47" s="36"/>
      <c r="Y47" s="36"/>
      <c r="Z47" s="36"/>
      <c r="AB47" s="36"/>
      <c r="AC47" s="36"/>
      <c r="AD47" s="36"/>
      <c r="AE47" s="49"/>
      <c r="AF47" s="36"/>
      <c r="AG47" s="41"/>
      <c r="AH47" s="41"/>
      <c r="AI47" s="36"/>
      <c r="AQ47" s="36"/>
      <c r="AR47" s="36"/>
      <c r="AS47" s="36"/>
      <c r="AT47" s="36"/>
      <c r="AU47" s="36"/>
      <c r="AW47" s="36"/>
      <c r="AX47" s="36"/>
      <c r="AY47" s="36"/>
      <c r="AZ47" s="36"/>
      <c r="BA47" s="36"/>
      <c r="BB47" s="36"/>
      <c r="BC47" s="36"/>
    </row>
    <row r="48" spans="1:63" x14ac:dyDescent="0.25">
      <c r="A48" s="60">
        <v>38</v>
      </c>
      <c r="B48" s="86">
        <f t="shared" si="1"/>
        <v>467500</v>
      </c>
      <c r="C48" s="86">
        <f t="shared" si="6"/>
        <v>21250</v>
      </c>
      <c r="D48" s="86">
        <f t="shared" si="7"/>
        <v>5698.010416666667</v>
      </c>
      <c r="E48" s="86"/>
      <c r="F48" s="86">
        <f t="shared" si="2"/>
        <v>0</v>
      </c>
      <c r="G48" s="86"/>
      <c r="H48" s="86"/>
      <c r="I48" s="86"/>
      <c r="J48" s="86">
        <f t="shared" si="0"/>
        <v>26948.010416666668</v>
      </c>
      <c r="K48" s="84">
        <f t="shared" si="5"/>
        <v>45536</v>
      </c>
      <c r="M48" s="36"/>
      <c r="O48" s="40"/>
      <c r="P48" s="40"/>
      <c r="Q48" s="40"/>
      <c r="R48" s="40"/>
      <c r="S48" s="40"/>
      <c r="T48" s="40"/>
      <c r="U48" s="40"/>
      <c r="V48" s="36"/>
      <c r="W48" s="36"/>
      <c r="X48" s="36"/>
      <c r="Y48" s="36"/>
      <c r="Z48" s="36"/>
      <c r="AB48" s="36"/>
      <c r="AC48" s="36"/>
      <c r="AD48" s="36"/>
      <c r="AE48" s="49"/>
      <c r="AF48" s="36"/>
      <c r="AG48" s="41"/>
      <c r="AH48" s="41"/>
      <c r="AI48" s="36"/>
      <c r="AQ48" s="36"/>
      <c r="AR48" s="36"/>
      <c r="AS48" s="36"/>
      <c r="AT48" s="36"/>
      <c r="AU48" s="36"/>
      <c r="AW48" s="36"/>
      <c r="AX48" s="36"/>
      <c r="AY48" s="36"/>
      <c r="AZ48" s="36"/>
      <c r="BA48" s="36"/>
      <c r="BB48" s="36"/>
      <c r="BC48" s="36"/>
    </row>
    <row r="49" spans="1:55" x14ac:dyDescent="0.25">
      <c r="A49" s="60">
        <v>39</v>
      </c>
      <c r="B49" s="86">
        <f t="shared" si="1"/>
        <v>446250</v>
      </c>
      <c r="C49" s="86">
        <f t="shared" si="6"/>
        <v>21250</v>
      </c>
      <c r="D49" s="86">
        <f t="shared" si="7"/>
        <v>5450.270833333333</v>
      </c>
      <c r="E49" s="86"/>
      <c r="F49" s="86">
        <f t="shared" si="2"/>
        <v>0</v>
      </c>
      <c r="G49" s="86"/>
      <c r="H49" s="86"/>
      <c r="I49" s="86"/>
      <c r="J49" s="86">
        <f t="shared" si="0"/>
        <v>26700.270833333332</v>
      </c>
      <c r="K49" s="84">
        <f t="shared" si="5"/>
        <v>45566</v>
      </c>
      <c r="M49" s="36"/>
      <c r="O49" s="40"/>
      <c r="P49" s="40"/>
      <c r="Q49" s="40"/>
      <c r="R49" s="40"/>
      <c r="S49" s="40"/>
      <c r="T49" s="40"/>
      <c r="U49" s="40"/>
      <c r="V49" s="36"/>
      <c r="W49" s="36"/>
      <c r="X49" s="36"/>
      <c r="Y49" s="36"/>
      <c r="Z49" s="36"/>
      <c r="AB49" s="36"/>
      <c r="AC49" s="36"/>
      <c r="AD49" s="36"/>
      <c r="AE49" s="49"/>
      <c r="AF49" s="36"/>
      <c r="AG49" s="41"/>
      <c r="AH49" s="41"/>
      <c r="AI49" s="36"/>
      <c r="AQ49" s="36"/>
      <c r="AR49" s="36"/>
      <c r="AS49" s="36"/>
      <c r="AT49" s="36"/>
      <c r="AU49" s="36"/>
      <c r="AW49" s="36"/>
      <c r="AX49" s="36"/>
      <c r="AY49" s="36"/>
      <c r="AZ49" s="36"/>
      <c r="BA49" s="36"/>
      <c r="BB49" s="36"/>
      <c r="BC49" s="36"/>
    </row>
    <row r="50" spans="1:55" x14ac:dyDescent="0.25">
      <c r="A50" s="60">
        <v>40</v>
      </c>
      <c r="B50" s="86">
        <f t="shared" si="1"/>
        <v>425000</v>
      </c>
      <c r="C50" s="86">
        <f t="shared" si="6"/>
        <v>21250</v>
      </c>
      <c r="D50" s="86">
        <f t="shared" si="7"/>
        <v>5202.53125</v>
      </c>
      <c r="E50" s="86"/>
      <c r="F50" s="86">
        <f t="shared" si="2"/>
        <v>0</v>
      </c>
      <c r="G50" s="86"/>
      <c r="H50" s="86"/>
      <c r="I50" s="86"/>
      <c r="J50" s="86">
        <f t="shared" si="0"/>
        <v>26452.53125</v>
      </c>
      <c r="K50" s="84">
        <f t="shared" si="5"/>
        <v>45597</v>
      </c>
      <c r="M50" s="36"/>
      <c r="O50" s="40"/>
      <c r="P50" s="40"/>
      <c r="Q50" s="40"/>
      <c r="R50" s="40"/>
      <c r="S50" s="40"/>
      <c r="T50" s="40"/>
      <c r="U50" s="40"/>
      <c r="V50" s="36"/>
      <c r="W50" s="36"/>
      <c r="X50" s="36"/>
      <c r="Y50" s="36"/>
      <c r="Z50" s="36"/>
      <c r="AB50" s="36"/>
      <c r="AC50" s="36"/>
      <c r="AD50" s="36"/>
      <c r="AE50" s="49"/>
      <c r="AF50" s="36"/>
      <c r="AG50" s="41"/>
      <c r="AH50" s="41"/>
      <c r="AI50" s="36"/>
      <c r="AQ50" s="36"/>
      <c r="AR50" s="36"/>
      <c r="AS50" s="36"/>
      <c r="AT50" s="36"/>
      <c r="AU50" s="36"/>
      <c r="AW50" s="36"/>
      <c r="AX50" s="36"/>
      <c r="AY50" s="36"/>
      <c r="AZ50" s="36"/>
      <c r="BA50" s="36"/>
      <c r="BB50" s="36"/>
      <c r="BC50" s="36"/>
    </row>
    <row r="51" spans="1:55" x14ac:dyDescent="0.25">
      <c r="A51" s="60">
        <v>41</v>
      </c>
      <c r="B51" s="86">
        <f t="shared" si="1"/>
        <v>403750</v>
      </c>
      <c r="C51" s="86">
        <f t="shared" si="6"/>
        <v>21250</v>
      </c>
      <c r="D51" s="86">
        <f t="shared" si="7"/>
        <v>4954.791666666667</v>
      </c>
      <c r="E51" s="86"/>
      <c r="F51" s="86">
        <f t="shared" si="2"/>
        <v>0</v>
      </c>
      <c r="G51" s="86"/>
      <c r="H51" s="86"/>
      <c r="I51" s="86"/>
      <c r="J51" s="86">
        <f t="shared" si="0"/>
        <v>26204.791666666668</v>
      </c>
      <c r="K51" s="84">
        <f t="shared" si="5"/>
        <v>45627</v>
      </c>
      <c r="M51" s="36"/>
      <c r="O51" s="40"/>
      <c r="P51" s="40"/>
      <c r="Q51" s="40"/>
      <c r="R51" s="40"/>
      <c r="S51" s="40"/>
      <c r="T51" s="40"/>
      <c r="U51" s="40"/>
      <c r="V51" s="36"/>
      <c r="W51" s="36"/>
      <c r="X51" s="36"/>
      <c r="Y51" s="36"/>
      <c r="Z51" s="36"/>
      <c r="AB51" s="36"/>
      <c r="AC51" s="36"/>
      <c r="AD51" s="36"/>
      <c r="AE51" s="49"/>
      <c r="AF51" s="36"/>
      <c r="AG51" s="41"/>
      <c r="AH51" s="41"/>
      <c r="AI51" s="36"/>
      <c r="AQ51" s="36"/>
      <c r="AR51" s="36"/>
      <c r="AS51" s="36"/>
      <c r="AT51" s="36"/>
      <c r="AU51" s="36"/>
      <c r="AW51" s="36"/>
      <c r="AX51" s="36"/>
      <c r="AY51" s="36"/>
      <c r="AZ51" s="36"/>
      <c r="BA51" s="36"/>
      <c r="BB51" s="36"/>
      <c r="BC51" s="36"/>
    </row>
    <row r="52" spans="1:55" x14ac:dyDescent="0.25">
      <c r="A52" s="60">
        <v>42</v>
      </c>
      <c r="B52" s="86">
        <f t="shared" si="1"/>
        <v>382500</v>
      </c>
      <c r="C52" s="86">
        <f t="shared" si="6"/>
        <v>21250</v>
      </c>
      <c r="D52" s="86">
        <f t="shared" si="7"/>
        <v>4707.052083333333</v>
      </c>
      <c r="E52" s="86"/>
      <c r="F52" s="86">
        <f t="shared" si="2"/>
        <v>0</v>
      </c>
      <c r="G52" s="86"/>
      <c r="H52" s="86"/>
      <c r="I52" s="86"/>
      <c r="J52" s="86">
        <f t="shared" si="0"/>
        <v>25957.052083333332</v>
      </c>
      <c r="K52" s="84">
        <f t="shared" si="5"/>
        <v>45658</v>
      </c>
      <c r="M52" s="36"/>
      <c r="O52" s="40"/>
      <c r="P52" s="40"/>
      <c r="Q52" s="40"/>
      <c r="R52" s="40"/>
      <c r="S52" s="40"/>
      <c r="T52" s="40"/>
      <c r="U52" s="40"/>
      <c r="V52" s="36"/>
      <c r="W52" s="36"/>
      <c r="X52" s="36"/>
      <c r="Y52" s="36"/>
      <c r="Z52" s="36"/>
      <c r="AB52" s="36"/>
      <c r="AC52" s="36"/>
      <c r="AD52" s="36"/>
      <c r="AE52" s="49"/>
      <c r="AF52" s="36"/>
      <c r="AG52" s="41"/>
      <c r="AH52" s="41"/>
      <c r="AI52" s="36"/>
      <c r="AQ52" s="36"/>
      <c r="AR52" s="36"/>
      <c r="AS52" s="36"/>
      <c r="AT52" s="36"/>
      <c r="AU52" s="36"/>
      <c r="AW52" s="36"/>
      <c r="AX52" s="36"/>
      <c r="AY52" s="36"/>
      <c r="AZ52" s="36"/>
      <c r="BA52" s="36"/>
      <c r="BB52" s="36"/>
      <c r="BC52" s="36"/>
    </row>
    <row r="53" spans="1:55" x14ac:dyDescent="0.25">
      <c r="A53" s="60">
        <v>43</v>
      </c>
      <c r="B53" s="86">
        <f t="shared" si="1"/>
        <v>361250</v>
      </c>
      <c r="C53" s="86">
        <f t="shared" si="6"/>
        <v>21250</v>
      </c>
      <c r="D53" s="86">
        <f t="shared" si="7"/>
        <v>4459.3125</v>
      </c>
      <c r="E53" s="86"/>
      <c r="F53" s="86">
        <f t="shared" si="2"/>
        <v>0</v>
      </c>
      <c r="G53" s="86"/>
      <c r="H53" s="86"/>
      <c r="I53" s="86"/>
      <c r="J53" s="86">
        <f t="shared" si="0"/>
        <v>25709.3125</v>
      </c>
      <c r="K53" s="84">
        <f t="shared" si="5"/>
        <v>45689</v>
      </c>
      <c r="M53" s="36"/>
      <c r="O53" s="40"/>
      <c r="P53" s="40"/>
      <c r="Q53" s="40"/>
      <c r="R53" s="40"/>
      <c r="S53" s="40"/>
      <c r="T53" s="40"/>
      <c r="U53" s="40"/>
      <c r="V53" s="36"/>
      <c r="W53" s="36"/>
      <c r="X53" s="36"/>
      <c r="Y53" s="36"/>
      <c r="Z53" s="36"/>
      <c r="AB53" s="36"/>
      <c r="AC53" s="36"/>
      <c r="AD53" s="36"/>
      <c r="AE53" s="49"/>
      <c r="AF53" s="36"/>
      <c r="AG53" s="41"/>
      <c r="AH53" s="41"/>
      <c r="AI53" s="36"/>
      <c r="AQ53" s="36"/>
      <c r="AR53" s="36"/>
      <c r="AS53" s="36"/>
      <c r="AT53" s="36"/>
      <c r="AU53" s="36"/>
      <c r="AW53" s="36"/>
      <c r="AX53" s="36"/>
      <c r="AY53" s="36"/>
      <c r="AZ53" s="36"/>
      <c r="BA53" s="36"/>
      <c r="BB53" s="36"/>
      <c r="BC53" s="36"/>
    </row>
    <row r="54" spans="1:55" x14ac:dyDescent="0.25">
      <c r="A54" s="60">
        <v>44</v>
      </c>
      <c r="B54" s="86">
        <f t="shared" si="1"/>
        <v>340000</v>
      </c>
      <c r="C54" s="86">
        <f t="shared" si="6"/>
        <v>21250</v>
      </c>
      <c r="D54" s="86">
        <f t="shared" si="7"/>
        <v>4211.572916666667</v>
      </c>
      <c r="E54" s="86"/>
      <c r="F54" s="86">
        <f t="shared" si="2"/>
        <v>0</v>
      </c>
      <c r="G54" s="86"/>
      <c r="H54" s="86"/>
      <c r="I54" s="86"/>
      <c r="J54" s="86">
        <f t="shared" si="0"/>
        <v>25461.572916666668</v>
      </c>
      <c r="K54" s="84">
        <f t="shared" si="5"/>
        <v>45717</v>
      </c>
      <c r="M54" s="36"/>
      <c r="O54" s="40"/>
      <c r="P54" s="40"/>
      <c r="Q54" s="40"/>
      <c r="R54" s="40"/>
      <c r="S54" s="40"/>
      <c r="T54" s="40"/>
      <c r="U54" s="40"/>
      <c r="V54" s="36"/>
      <c r="W54" s="36"/>
      <c r="X54" s="36"/>
      <c r="Y54" s="36"/>
      <c r="Z54" s="36"/>
      <c r="AB54" s="36"/>
      <c r="AC54" s="36"/>
      <c r="AD54" s="36"/>
      <c r="AE54" s="49"/>
      <c r="AF54" s="36"/>
      <c r="AG54" s="41"/>
      <c r="AH54" s="41"/>
      <c r="AI54" s="36"/>
      <c r="AQ54" s="36"/>
      <c r="AR54" s="36"/>
      <c r="AS54" s="36"/>
      <c r="AT54" s="36"/>
      <c r="AU54" s="36"/>
      <c r="AW54" s="36"/>
      <c r="AX54" s="36"/>
      <c r="AY54" s="36"/>
      <c r="AZ54" s="36"/>
      <c r="BA54" s="36"/>
      <c r="BB54" s="36"/>
      <c r="BC54" s="36"/>
    </row>
    <row r="55" spans="1:55" x14ac:dyDescent="0.25">
      <c r="A55" s="60">
        <v>45</v>
      </c>
      <c r="B55" s="86">
        <f t="shared" si="1"/>
        <v>318750</v>
      </c>
      <c r="C55" s="86">
        <f t="shared" si="6"/>
        <v>21250</v>
      </c>
      <c r="D55" s="86">
        <f t="shared" si="7"/>
        <v>3963.8333333333335</v>
      </c>
      <c r="E55" s="86"/>
      <c r="F55" s="86">
        <f t="shared" si="2"/>
        <v>0</v>
      </c>
      <c r="G55" s="86"/>
      <c r="H55" s="86"/>
      <c r="I55" s="86"/>
      <c r="J55" s="86">
        <f t="shared" si="0"/>
        <v>25213.833333333332</v>
      </c>
      <c r="K55" s="84">
        <f t="shared" si="5"/>
        <v>45748</v>
      </c>
      <c r="M55" s="36"/>
      <c r="O55" s="40"/>
      <c r="P55" s="40"/>
      <c r="Q55" s="40"/>
      <c r="R55" s="40"/>
      <c r="S55" s="40"/>
      <c r="T55" s="40"/>
      <c r="U55" s="40"/>
      <c r="V55" s="36"/>
      <c r="W55" s="36"/>
      <c r="X55" s="36"/>
      <c r="Y55" s="36"/>
      <c r="Z55" s="36"/>
      <c r="AB55" s="36"/>
      <c r="AC55" s="36"/>
      <c r="AD55" s="36"/>
      <c r="AE55" s="49"/>
      <c r="AF55" s="36"/>
      <c r="AG55" s="41"/>
      <c r="AH55" s="41"/>
      <c r="AI55" s="36"/>
      <c r="AQ55" s="36"/>
      <c r="AR55" s="36"/>
      <c r="AS55" s="36"/>
      <c r="AT55" s="36"/>
      <c r="AU55" s="36"/>
      <c r="AW55" s="36"/>
      <c r="AX55" s="36"/>
      <c r="AY55" s="36"/>
      <c r="AZ55" s="36"/>
      <c r="BA55" s="36"/>
      <c r="BB55" s="36"/>
      <c r="BC55" s="36"/>
    </row>
    <row r="56" spans="1:55" x14ac:dyDescent="0.25">
      <c r="A56" s="60">
        <v>46</v>
      </c>
      <c r="B56" s="86">
        <f t="shared" si="1"/>
        <v>297500</v>
      </c>
      <c r="C56" s="86">
        <f t="shared" si="6"/>
        <v>21250</v>
      </c>
      <c r="D56" s="86">
        <f t="shared" si="7"/>
        <v>3716.09375</v>
      </c>
      <c r="E56" s="86"/>
      <c r="F56" s="86">
        <f t="shared" si="2"/>
        <v>0</v>
      </c>
      <c r="G56" s="86"/>
      <c r="H56" s="86"/>
      <c r="I56" s="86"/>
      <c r="J56" s="86">
        <f t="shared" si="0"/>
        <v>24966.09375</v>
      </c>
      <c r="K56" s="84">
        <f t="shared" si="5"/>
        <v>45778</v>
      </c>
      <c r="M56" s="36"/>
      <c r="O56" s="40"/>
      <c r="P56" s="40"/>
      <c r="Q56" s="40"/>
      <c r="R56" s="40"/>
      <c r="S56" s="40"/>
      <c r="T56" s="40"/>
      <c r="U56" s="40"/>
      <c r="V56" s="36"/>
      <c r="W56" s="36"/>
      <c r="X56" s="36"/>
      <c r="Y56" s="36"/>
      <c r="Z56" s="36"/>
      <c r="AB56" s="36"/>
      <c r="AC56" s="36"/>
      <c r="AD56" s="36"/>
      <c r="AE56" s="49"/>
      <c r="AF56" s="36"/>
      <c r="AG56" s="41"/>
      <c r="AH56" s="41"/>
      <c r="AI56" s="36"/>
      <c r="AQ56" s="36"/>
      <c r="AR56" s="36"/>
      <c r="AS56" s="36"/>
      <c r="AT56" s="36"/>
      <c r="AU56" s="36"/>
      <c r="AW56" s="36"/>
      <c r="AX56" s="36"/>
      <c r="AY56" s="36"/>
      <c r="AZ56" s="36"/>
      <c r="BA56" s="36"/>
      <c r="BB56" s="36"/>
      <c r="BC56" s="36"/>
    </row>
    <row r="57" spans="1:55" x14ac:dyDescent="0.25">
      <c r="A57" s="60">
        <v>47</v>
      </c>
      <c r="B57" s="86">
        <f t="shared" si="1"/>
        <v>276250</v>
      </c>
      <c r="C57" s="86">
        <f t="shared" si="6"/>
        <v>21250</v>
      </c>
      <c r="D57" s="86">
        <f t="shared" si="7"/>
        <v>3468.3541666666665</v>
      </c>
      <c r="E57" s="86"/>
      <c r="F57" s="86">
        <f t="shared" si="2"/>
        <v>0</v>
      </c>
      <c r="G57" s="86"/>
      <c r="H57" s="86"/>
      <c r="I57" s="86"/>
      <c r="J57" s="86">
        <f t="shared" si="0"/>
        <v>24718.354166666668</v>
      </c>
      <c r="K57" s="84">
        <f t="shared" si="5"/>
        <v>45809</v>
      </c>
      <c r="M57" s="36"/>
      <c r="O57" s="40"/>
      <c r="P57" s="40"/>
      <c r="Q57" s="40"/>
      <c r="R57" s="40"/>
      <c r="S57" s="40"/>
      <c r="T57" s="40"/>
      <c r="U57" s="40"/>
      <c r="V57" s="36"/>
      <c r="W57" s="36"/>
      <c r="X57" s="36"/>
      <c r="Y57" s="36"/>
      <c r="Z57" s="36"/>
      <c r="AB57" s="36"/>
      <c r="AC57" s="36"/>
      <c r="AD57" s="36"/>
      <c r="AE57" s="49"/>
      <c r="AF57" s="36"/>
      <c r="AG57" s="41"/>
      <c r="AH57" s="41"/>
      <c r="AI57" s="36"/>
      <c r="AQ57" s="36"/>
      <c r="AR57" s="36"/>
      <c r="AS57" s="36"/>
      <c r="AT57" s="36"/>
      <c r="AU57" s="36"/>
      <c r="AW57" s="36"/>
      <c r="AX57" s="36"/>
      <c r="AY57" s="36"/>
      <c r="AZ57" s="36"/>
      <c r="BA57" s="36"/>
      <c r="BB57" s="36"/>
      <c r="BC57" s="36"/>
    </row>
    <row r="58" spans="1:55" x14ac:dyDescent="0.25">
      <c r="A58" s="81">
        <v>48</v>
      </c>
      <c r="B58" s="82">
        <f t="shared" si="1"/>
        <v>255000</v>
      </c>
      <c r="C58" s="82">
        <f t="shared" si="6"/>
        <v>21250</v>
      </c>
      <c r="D58" s="82">
        <f t="shared" si="7"/>
        <v>3220.6145833333335</v>
      </c>
      <c r="E58" s="82"/>
      <c r="F58" s="82">
        <f t="shared" si="2"/>
        <v>0</v>
      </c>
      <c r="G58" s="82">
        <f>IF(B58&gt;0,B58*$J$2,0)</f>
        <v>1275</v>
      </c>
      <c r="H58" s="82">
        <f>IF(B58&gt;0,H46,0)</f>
        <v>899.99999999999989</v>
      </c>
      <c r="I58" s="82"/>
      <c r="J58" s="82">
        <f t="shared" si="0"/>
        <v>26645.614583333332</v>
      </c>
      <c r="K58" s="84">
        <f t="shared" si="5"/>
        <v>45839</v>
      </c>
      <c r="M58" s="36"/>
      <c r="O58" s="40"/>
      <c r="P58" s="40"/>
      <c r="Q58" s="40"/>
      <c r="R58" s="40"/>
      <c r="S58" s="40"/>
      <c r="T58" s="40"/>
      <c r="U58" s="40"/>
      <c r="V58" s="36"/>
      <c r="W58" s="36"/>
      <c r="X58" s="36"/>
      <c r="Y58" s="36"/>
      <c r="Z58" s="36"/>
      <c r="AB58" s="36"/>
      <c r="AC58" s="36"/>
      <c r="AD58" s="36"/>
      <c r="AE58" s="49"/>
      <c r="AF58" s="36"/>
      <c r="AG58" s="41"/>
      <c r="AH58" s="41"/>
      <c r="AI58" s="36"/>
      <c r="AQ58" s="36"/>
      <c r="AR58" s="36"/>
      <c r="AS58" s="36"/>
      <c r="AT58" s="36"/>
      <c r="AU58" s="36"/>
      <c r="AW58" s="36"/>
      <c r="AX58" s="36"/>
      <c r="AY58" s="36"/>
      <c r="AZ58" s="36"/>
      <c r="BA58" s="36"/>
      <c r="BB58" s="36"/>
      <c r="BC58" s="36"/>
    </row>
    <row r="59" spans="1:55" x14ac:dyDescent="0.25">
      <c r="A59" s="60">
        <v>49</v>
      </c>
      <c r="B59" s="86">
        <f t="shared" si="1"/>
        <v>233750</v>
      </c>
      <c r="C59" s="86">
        <f t="shared" si="6"/>
        <v>21250</v>
      </c>
      <c r="D59" s="86">
        <f t="shared" si="7"/>
        <v>2972.875</v>
      </c>
      <c r="E59" s="86"/>
      <c r="F59" s="86">
        <f t="shared" si="2"/>
        <v>0</v>
      </c>
      <c r="G59" s="86"/>
      <c r="H59" s="86"/>
      <c r="I59" s="86"/>
      <c r="J59" s="86">
        <f t="shared" si="0"/>
        <v>24222.875</v>
      </c>
      <c r="K59" s="84">
        <f t="shared" si="5"/>
        <v>45870</v>
      </c>
      <c r="M59" s="36"/>
      <c r="O59" s="40"/>
      <c r="P59" s="40"/>
      <c r="Q59" s="40"/>
      <c r="R59" s="40"/>
      <c r="S59" s="40"/>
      <c r="T59" s="40"/>
      <c r="U59" s="40"/>
      <c r="V59" s="36"/>
      <c r="W59" s="36"/>
      <c r="X59" s="36"/>
      <c r="Y59" s="36"/>
      <c r="Z59" s="36"/>
      <c r="AB59" s="36"/>
      <c r="AC59" s="36"/>
      <c r="AD59" s="36"/>
      <c r="AE59" s="49"/>
      <c r="AF59" s="36"/>
      <c r="AG59" s="41"/>
      <c r="AH59" s="41"/>
      <c r="AI59" s="36"/>
      <c r="AQ59" s="36"/>
      <c r="AR59" s="36"/>
      <c r="AS59" s="36"/>
      <c r="AT59" s="36"/>
      <c r="AU59" s="36"/>
      <c r="AW59" s="36"/>
      <c r="AX59" s="36"/>
      <c r="AY59" s="36"/>
      <c r="AZ59" s="36"/>
      <c r="BA59" s="36"/>
      <c r="BB59" s="36"/>
      <c r="BC59" s="36"/>
    </row>
    <row r="60" spans="1:55" x14ac:dyDescent="0.25">
      <c r="A60" s="60">
        <v>50</v>
      </c>
      <c r="B60" s="86">
        <f t="shared" si="1"/>
        <v>212500</v>
      </c>
      <c r="C60" s="86">
        <f t="shared" si="6"/>
        <v>21250</v>
      </c>
      <c r="D60" s="86">
        <f t="shared" si="7"/>
        <v>2725.1354166666665</v>
      </c>
      <c r="E60" s="86"/>
      <c r="F60" s="86">
        <f t="shared" si="2"/>
        <v>0</v>
      </c>
      <c r="G60" s="86"/>
      <c r="H60" s="86"/>
      <c r="I60" s="86"/>
      <c r="J60" s="86">
        <f t="shared" si="0"/>
        <v>23975.135416666668</v>
      </c>
      <c r="K60" s="84">
        <f t="shared" si="5"/>
        <v>45901</v>
      </c>
      <c r="M60" s="36"/>
      <c r="O60" s="40"/>
      <c r="P60" s="40"/>
      <c r="Q60" s="40"/>
      <c r="R60" s="40"/>
      <c r="S60" s="40"/>
      <c r="T60" s="40"/>
      <c r="U60" s="40"/>
      <c r="V60" s="36"/>
      <c r="W60" s="36"/>
      <c r="X60" s="36"/>
      <c r="Y60" s="36"/>
      <c r="Z60" s="36"/>
      <c r="AB60" s="36"/>
      <c r="AC60" s="36"/>
      <c r="AD60" s="36"/>
      <c r="AE60" s="49"/>
      <c r="AF60" s="36"/>
      <c r="AG60" s="41"/>
      <c r="AH60" s="41"/>
      <c r="AI60" s="36"/>
      <c r="AQ60" s="36"/>
      <c r="AR60" s="36"/>
      <c r="AS60" s="36"/>
      <c r="AT60" s="36"/>
      <c r="AU60" s="36"/>
      <c r="AW60" s="36"/>
      <c r="AX60" s="36"/>
      <c r="AY60" s="36"/>
      <c r="AZ60" s="36"/>
      <c r="BA60" s="36"/>
      <c r="BB60" s="36"/>
      <c r="BC60" s="36"/>
    </row>
    <row r="61" spans="1:55" x14ac:dyDescent="0.25">
      <c r="A61" s="60">
        <v>51</v>
      </c>
      <c r="B61" s="86">
        <f t="shared" si="1"/>
        <v>191250</v>
      </c>
      <c r="C61" s="86">
        <f t="shared" si="6"/>
        <v>21250</v>
      </c>
      <c r="D61" s="86">
        <f t="shared" si="7"/>
        <v>2477.3958333333335</v>
      </c>
      <c r="E61" s="86"/>
      <c r="F61" s="86">
        <f t="shared" si="2"/>
        <v>0</v>
      </c>
      <c r="G61" s="86"/>
      <c r="H61" s="86"/>
      <c r="I61" s="86"/>
      <c r="J61" s="86">
        <f t="shared" si="0"/>
        <v>23727.395833333332</v>
      </c>
      <c r="K61" s="84">
        <f t="shared" si="5"/>
        <v>45931</v>
      </c>
      <c r="M61" s="36"/>
      <c r="O61" s="40"/>
      <c r="P61" s="40"/>
      <c r="Q61" s="40"/>
      <c r="R61" s="40"/>
      <c r="S61" s="40"/>
      <c r="T61" s="40"/>
      <c r="U61" s="40"/>
      <c r="V61" s="36"/>
      <c r="W61" s="36"/>
      <c r="X61" s="36"/>
      <c r="Y61" s="36"/>
      <c r="Z61" s="36"/>
      <c r="AB61" s="36"/>
      <c r="AC61" s="36"/>
      <c r="AD61" s="36"/>
      <c r="AE61" s="49"/>
      <c r="AF61" s="36"/>
      <c r="AG61" s="41"/>
      <c r="AH61" s="41"/>
      <c r="AI61" s="36"/>
      <c r="AQ61" s="36"/>
      <c r="AR61" s="36"/>
      <c r="AS61" s="36"/>
      <c r="AT61" s="36"/>
      <c r="AU61" s="36"/>
      <c r="AW61" s="36"/>
      <c r="AX61" s="36"/>
      <c r="AY61" s="36"/>
      <c r="AZ61" s="36"/>
      <c r="BA61" s="36"/>
      <c r="BB61" s="36"/>
      <c r="BC61" s="36"/>
    </row>
    <row r="62" spans="1:55" x14ac:dyDescent="0.25">
      <c r="A62" s="60">
        <v>52</v>
      </c>
      <c r="B62" s="86">
        <f t="shared" si="1"/>
        <v>170000</v>
      </c>
      <c r="C62" s="86">
        <f t="shared" si="6"/>
        <v>21250</v>
      </c>
      <c r="D62" s="86">
        <f t="shared" si="7"/>
        <v>2229.65625</v>
      </c>
      <c r="E62" s="86"/>
      <c r="F62" s="86">
        <f t="shared" si="2"/>
        <v>0</v>
      </c>
      <c r="G62" s="86"/>
      <c r="H62" s="86"/>
      <c r="I62" s="86"/>
      <c r="J62" s="86">
        <f t="shared" si="0"/>
        <v>23479.65625</v>
      </c>
      <c r="K62" s="84">
        <f t="shared" si="5"/>
        <v>45962</v>
      </c>
      <c r="M62" s="36"/>
      <c r="O62" s="40"/>
      <c r="P62" s="40"/>
      <c r="Q62" s="40"/>
      <c r="R62" s="40"/>
      <c r="S62" s="40"/>
      <c r="T62" s="40"/>
      <c r="U62" s="40"/>
      <c r="V62" s="36"/>
      <c r="W62" s="36"/>
      <c r="X62" s="36"/>
      <c r="Y62" s="36"/>
      <c r="Z62" s="36"/>
      <c r="AB62" s="36"/>
      <c r="AC62" s="36"/>
      <c r="AD62" s="36"/>
      <c r="AE62" s="49"/>
      <c r="AF62" s="36"/>
      <c r="AG62" s="41"/>
      <c r="AH62" s="41"/>
      <c r="AI62" s="36"/>
      <c r="AQ62" s="36"/>
      <c r="AR62" s="36"/>
      <c r="AS62" s="36"/>
      <c r="AT62" s="36"/>
      <c r="AU62" s="36"/>
      <c r="AW62" s="36"/>
      <c r="AX62" s="36"/>
      <c r="AY62" s="36"/>
      <c r="AZ62" s="36"/>
      <c r="BA62" s="36"/>
      <c r="BB62" s="36"/>
      <c r="BC62" s="36"/>
    </row>
    <row r="63" spans="1:55" x14ac:dyDescent="0.25">
      <c r="A63" s="60">
        <v>53</v>
      </c>
      <c r="B63" s="86">
        <f t="shared" si="1"/>
        <v>148750</v>
      </c>
      <c r="C63" s="86">
        <f t="shared" si="6"/>
        <v>21250</v>
      </c>
      <c r="D63" s="86">
        <f t="shared" si="7"/>
        <v>1981.9166666666667</v>
      </c>
      <c r="E63" s="86"/>
      <c r="F63" s="86">
        <f t="shared" si="2"/>
        <v>0</v>
      </c>
      <c r="G63" s="86"/>
      <c r="H63" s="86"/>
      <c r="I63" s="86"/>
      <c r="J63" s="86">
        <f t="shared" si="0"/>
        <v>23231.916666666668</v>
      </c>
      <c r="K63" s="84">
        <f t="shared" si="5"/>
        <v>45992</v>
      </c>
      <c r="M63" s="36"/>
      <c r="O63" s="40"/>
      <c r="P63" s="40"/>
      <c r="Q63" s="40"/>
      <c r="R63" s="40"/>
      <c r="S63" s="40"/>
      <c r="T63" s="40"/>
      <c r="U63" s="40"/>
      <c r="V63" s="36"/>
      <c r="W63" s="36"/>
      <c r="X63" s="36"/>
      <c r="Y63" s="36"/>
      <c r="Z63" s="36"/>
      <c r="AB63" s="36"/>
      <c r="AC63" s="36"/>
      <c r="AD63" s="36"/>
      <c r="AE63" s="49"/>
      <c r="AF63" s="36"/>
      <c r="AG63" s="41"/>
      <c r="AH63" s="41"/>
      <c r="AI63" s="36"/>
      <c r="AQ63" s="36"/>
      <c r="AR63" s="36"/>
      <c r="AS63" s="36"/>
      <c r="AT63" s="36"/>
      <c r="AU63" s="36"/>
      <c r="AW63" s="36"/>
      <c r="AX63" s="36"/>
      <c r="AY63" s="36"/>
      <c r="AZ63" s="36"/>
      <c r="BA63" s="36"/>
      <c r="BB63" s="36"/>
      <c r="BC63" s="36"/>
    </row>
    <row r="64" spans="1:55" x14ac:dyDescent="0.25">
      <c r="A64" s="60">
        <v>54</v>
      </c>
      <c r="B64" s="86">
        <f t="shared" si="1"/>
        <v>127500</v>
      </c>
      <c r="C64" s="86">
        <f t="shared" si="6"/>
        <v>21250</v>
      </c>
      <c r="D64" s="86">
        <f t="shared" si="7"/>
        <v>1734.1770833333333</v>
      </c>
      <c r="E64" s="86"/>
      <c r="F64" s="86">
        <f t="shared" si="2"/>
        <v>0</v>
      </c>
      <c r="G64" s="86"/>
      <c r="H64" s="86"/>
      <c r="I64" s="86"/>
      <c r="J64" s="86">
        <f t="shared" si="0"/>
        <v>22984.177083333332</v>
      </c>
      <c r="K64" s="84">
        <f t="shared" si="5"/>
        <v>46023</v>
      </c>
      <c r="M64" s="36"/>
      <c r="O64" s="40"/>
      <c r="P64" s="40"/>
      <c r="Q64" s="40"/>
      <c r="R64" s="40"/>
      <c r="S64" s="40"/>
      <c r="T64" s="40"/>
      <c r="U64" s="40"/>
      <c r="V64" s="36"/>
      <c r="W64" s="36"/>
      <c r="X64" s="36"/>
      <c r="Y64" s="36"/>
      <c r="Z64" s="36"/>
      <c r="AB64" s="36"/>
      <c r="AC64" s="36"/>
      <c r="AD64" s="36"/>
      <c r="AE64" s="49"/>
      <c r="AF64" s="36"/>
      <c r="AG64" s="41"/>
      <c r="AH64" s="41"/>
      <c r="AI64" s="36"/>
      <c r="AQ64" s="36"/>
      <c r="AR64" s="36"/>
      <c r="AS64" s="36"/>
      <c r="AT64" s="36"/>
      <c r="AU64" s="36"/>
      <c r="AW64" s="36"/>
      <c r="AX64" s="36"/>
      <c r="AY64" s="36"/>
      <c r="AZ64" s="36"/>
      <c r="BA64" s="36"/>
      <c r="BB64" s="36"/>
      <c r="BC64" s="36"/>
    </row>
    <row r="65" spans="1:55" x14ac:dyDescent="0.25">
      <c r="A65" s="60">
        <v>55</v>
      </c>
      <c r="B65" s="86">
        <f t="shared" si="1"/>
        <v>106250</v>
      </c>
      <c r="C65" s="86">
        <f t="shared" si="6"/>
        <v>21250</v>
      </c>
      <c r="D65" s="86">
        <f t="shared" si="7"/>
        <v>1486.4375</v>
      </c>
      <c r="E65" s="86"/>
      <c r="F65" s="86">
        <f t="shared" si="2"/>
        <v>0</v>
      </c>
      <c r="G65" s="86"/>
      <c r="H65" s="86"/>
      <c r="I65" s="86"/>
      <c r="J65" s="86">
        <f t="shared" si="0"/>
        <v>22736.4375</v>
      </c>
      <c r="K65" s="84">
        <f t="shared" si="5"/>
        <v>46054</v>
      </c>
      <c r="M65" s="36"/>
      <c r="O65" s="40"/>
      <c r="P65" s="40"/>
      <c r="Q65" s="40"/>
      <c r="R65" s="40"/>
      <c r="S65" s="40"/>
      <c r="T65" s="40"/>
      <c r="U65" s="40"/>
      <c r="V65" s="36"/>
      <c r="W65" s="36"/>
      <c r="X65" s="36"/>
      <c r="Y65" s="36"/>
      <c r="Z65" s="36"/>
      <c r="AB65" s="36"/>
      <c r="AC65" s="36"/>
      <c r="AD65" s="36"/>
      <c r="AE65" s="49"/>
      <c r="AF65" s="36"/>
      <c r="AG65" s="41"/>
      <c r="AH65" s="41"/>
      <c r="AI65" s="36"/>
      <c r="AQ65" s="36"/>
      <c r="AR65" s="36"/>
      <c r="AS65" s="36"/>
      <c r="AT65" s="36"/>
      <c r="AU65" s="36"/>
      <c r="AW65" s="36"/>
      <c r="AX65" s="36"/>
      <c r="AY65" s="36"/>
      <c r="AZ65" s="36"/>
      <c r="BA65" s="36"/>
      <c r="BB65" s="36"/>
      <c r="BC65" s="36"/>
    </row>
    <row r="66" spans="1:55" x14ac:dyDescent="0.25">
      <c r="A66" s="60">
        <v>56</v>
      </c>
      <c r="B66" s="86">
        <f t="shared" si="1"/>
        <v>85000</v>
      </c>
      <c r="C66" s="86">
        <f t="shared" si="6"/>
        <v>21250</v>
      </c>
      <c r="D66" s="86">
        <f t="shared" si="7"/>
        <v>1238.6979166666667</v>
      </c>
      <c r="E66" s="86"/>
      <c r="F66" s="86">
        <f t="shared" si="2"/>
        <v>0</v>
      </c>
      <c r="G66" s="86"/>
      <c r="H66" s="86"/>
      <c r="I66" s="86"/>
      <c r="J66" s="86">
        <f t="shared" si="0"/>
        <v>22488.697916666668</v>
      </c>
      <c r="K66" s="84">
        <f t="shared" si="5"/>
        <v>46082</v>
      </c>
      <c r="M66" s="36"/>
      <c r="O66" s="40"/>
      <c r="P66" s="40"/>
      <c r="Q66" s="40"/>
      <c r="R66" s="40"/>
      <c r="S66" s="40"/>
      <c r="T66" s="40"/>
      <c r="U66" s="40"/>
      <c r="V66" s="36"/>
      <c r="W66" s="36"/>
      <c r="X66" s="36"/>
      <c r="Y66" s="36"/>
      <c r="Z66" s="36"/>
      <c r="AB66" s="36"/>
      <c r="AC66" s="36"/>
      <c r="AD66" s="36"/>
      <c r="AE66" s="49"/>
      <c r="AF66" s="36"/>
      <c r="AG66" s="41"/>
      <c r="AH66" s="41"/>
      <c r="AI66" s="36"/>
      <c r="AQ66" s="36"/>
      <c r="AR66" s="36"/>
      <c r="AS66" s="36"/>
      <c r="AT66" s="36"/>
      <c r="AU66" s="36"/>
      <c r="AW66" s="36"/>
      <c r="AX66" s="36"/>
      <c r="AY66" s="36"/>
      <c r="AZ66" s="36"/>
      <c r="BA66" s="36"/>
      <c r="BB66" s="36"/>
      <c r="BC66" s="36"/>
    </row>
    <row r="67" spans="1:55" x14ac:dyDescent="0.25">
      <c r="A67" s="60">
        <v>57</v>
      </c>
      <c r="B67" s="86">
        <f t="shared" si="1"/>
        <v>63750</v>
      </c>
      <c r="C67" s="86">
        <f t="shared" si="6"/>
        <v>21250</v>
      </c>
      <c r="D67" s="86">
        <f t="shared" si="7"/>
        <v>990.95833333333337</v>
      </c>
      <c r="E67" s="86"/>
      <c r="F67" s="86">
        <f t="shared" si="2"/>
        <v>0</v>
      </c>
      <c r="G67" s="86"/>
      <c r="H67" s="86"/>
      <c r="I67" s="86"/>
      <c r="J67" s="86">
        <f t="shared" si="0"/>
        <v>22240.958333333332</v>
      </c>
      <c r="K67" s="84">
        <f t="shared" si="5"/>
        <v>46113</v>
      </c>
      <c r="M67" s="36"/>
      <c r="O67" s="40"/>
      <c r="P67" s="40"/>
      <c r="Q67" s="40"/>
      <c r="R67" s="40"/>
      <c r="S67" s="40"/>
      <c r="T67" s="40"/>
      <c r="U67" s="40"/>
      <c r="V67" s="36"/>
      <c r="W67" s="36"/>
      <c r="X67" s="36"/>
      <c r="Y67" s="36"/>
      <c r="Z67" s="36"/>
      <c r="AB67" s="36"/>
      <c r="AC67" s="36"/>
      <c r="AD67" s="36"/>
      <c r="AE67" s="49"/>
      <c r="AF67" s="36"/>
      <c r="AG67" s="41"/>
      <c r="AH67" s="41"/>
      <c r="AI67" s="36"/>
      <c r="AQ67" s="36"/>
      <c r="AR67" s="36"/>
      <c r="AS67" s="36"/>
      <c r="AT67" s="36"/>
      <c r="AU67" s="36"/>
      <c r="AW67" s="36"/>
      <c r="AX67" s="36"/>
      <c r="AY67" s="36"/>
      <c r="AZ67" s="36"/>
      <c r="BA67" s="36"/>
      <c r="BB67" s="36"/>
      <c r="BC67" s="36"/>
    </row>
    <row r="68" spans="1:55" x14ac:dyDescent="0.25">
      <c r="A68" s="60">
        <v>58</v>
      </c>
      <c r="B68" s="86">
        <f t="shared" si="1"/>
        <v>42500</v>
      </c>
      <c r="C68" s="86">
        <f t="shared" si="6"/>
        <v>21250</v>
      </c>
      <c r="D68" s="86">
        <f t="shared" si="7"/>
        <v>743.21875</v>
      </c>
      <c r="E68" s="86"/>
      <c r="F68" s="86">
        <f t="shared" si="2"/>
        <v>0</v>
      </c>
      <c r="G68" s="86"/>
      <c r="H68" s="86"/>
      <c r="I68" s="86"/>
      <c r="J68" s="86">
        <f t="shared" si="0"/>
        <v>21993.21875</v>
      </c>
      <c r="K68" s="84">
        <f t="shared" si="5"/>
        <v>46143</v>
      </c>
      <c r="M68" s="36"/>
      <c r="O68" s="40"/>
      <c r="P68" s="40"/>
      <c r="Q68" s="40"/>
      <c r="R68" s="40"/>
      <c r="S68" s="40"/>
      <c r="T68" s="40"/>
      <c r="U68" s="40"/>
      <c r="V68" s="36"/>
      <c r="W68" s="36"/>
      <c r="X68" s="36"/>
      <c r="Y68" s="36"/>
      <c r="Z68" s="36"/>
      <c r="AB68" s="36"/>
      <c r="AC68" s="36"/>
      <c r="AD68" s="36"/>
      <c r="AE68" s="49"/>
      <c r="AF68" s="36"/>
      <c r="AG68" s="41"/>
      <c r="AH68" s="41"/>
      <c r="AI68" s="36"/>
      <c r="AQ68" s="36"/>
      <c r="AR68" s="36"/>
      <c r="AS68" s="36"/>
      <c r="AT68" s="36"/>
      <c r="AU68" s="36"/>
      <c r="AW68" s="36"/>
      <c r="AX68" s="36"/>
      <c r="AY68" s="36"/>
      <c r="AZ68" s="36"/>
      <c r="BA68" s="36"/>
      <c r="BB68" s="36"/>
      <c r="BC68" s="36"/>
    </row>
    <row r="69" spans="1:55" x14ac:dyDescent="0.25">
      <c r="A69" s="60">
        <v>59</v>
      </c>
      <c r="B69" s="86">
        <f t="shared" si="1"/>
        <v>21250</v>
      </c>
      <c r="C69" s="86">
        <f t="shared" si="6"/>
        <v>21250</v>
      </c>
      <c r="D69" s="86">
        <f t="shared" si="7"/>
        <v>495.47916666666669</v>
      </c>
      <c r="E69" s="86"/>
      <c r="F69" s="86">
        <f t="shared" si="2"/>
        <v>0</v>
      </c>
      <c r="G69" s="86"/>
      <c r="H69" s="86"/>
      <c r="I69" s="86"/>
      <c r="J69" s="86">
        <f t="shared" si="0"/>
        <v>21745.479166666668</v>
      </c>
      <c r="K69" s="84">
        <f t="shared" si="5"/>
        <v>46174</v>
      </c>
      <c r="M69" s="36"/>
      <c r="O69" s="40"/>
      <c r="P69" s="40"/>
      <c r="Q69" s="40"/>
      <c r="R69" s="40"/>
      <c r="S69" s="40"/>
      <c r="T69" s="40"/>
      <c r="U69" s="40"/>
      <c r="V69" s="36"/>
      <c r="W69" s="36"/>
      <c r="X69" s="36"/>
      <c r="Y69" s="36"/>
      <c r="Z69" s="36"/>
      <c r="AB69" s="36"/>
      <c r="AC69" s="36"/>
      <c r="AD69" s="36"/>
      <c r="AE69" s="49"/>
      <c r="AF69" s="36"/>
      <c r="AG69" s="41"/>
      <c r="AH69" s="41"/>
      <c r="AI69" s="36"/>
      <c r="AQ69" s="36"/>
      <c r="AR69" s="36"/>
      <c r="AS69" s="36"/>
      <c r="AT69" s="36"/>
      <c r="AU69" s="36"/>
      <c r="AW69" s="36"/>
      <c r="AX69" s="36"/>
      <c r="AY69" s="36"/>
      <c r="AZ69" s="36"/>
      <c r="BA69" s="36"/>
      <c r="BB69" s="36"/>
      <c r="BC69" s="36"/>
    </row>
    <row r="70" spans="1:55" x14ac:dyDescent="0.25">
      <c r="A70" s="81">
        <v>60</v>
      </c>
      <c r="B70" s="82">
        <f t="shared" si="1"/>
        <v>0</v>
      </c>
      <c r="C70" s="82">
        <f t="shared" si="6"/>
        <v>21250</v>
      </c>
      <c r="D70" s="82">
        <f t="shared" si="7"/>
        <v>247.73958333333334</v>
      </c>
      <c r="E70" s="83"/>
      <c r="F70" s="82">
        <f t="shared" si="2"/>
        <v>0</v>
      </c>
      <c r="G70" s="82">
        <f>IF(B70&gt;0,B70*$J$2,0)</f>
        <v>0</v>
      </c>
      <c r="H70" s="82">
        <f>IF(B70&gt;0,H58,0)</f>
        <v>0</v>
      </c>
      <c r="I70" s="82"/>
      <c r="J70" s="82">
        <f t="shared" si="0"/>
        <v>21497.739583333332</v>
      </c>
      <c r="K70" s="84">
        <f t="shared" si="5"/>
        <v>46204</v>
      </c>
      <c r="M70" s="36"/>
      <c r="O70" s="40"/>
      <c r="P70" s="40"/>
      <c r="Q70" s="40"/>
      <c r="R70" s="40"/>
      <c r="S70" s="40"/>
      <c r="T70" s="40"/>
      <c r="U70" s="40"/>
      <c r="V70" s="36"/>
      <c r="W70" s="36"/>
      <c r="X70" s="36"/>
      <c r="Y70" s="36"/>
      <c r="Z70" s="36"/>
      <c r="AB70" s="36"/>
      <c r="AC70" s="36"/>
      <c r="AD70" s="36"/>
      <c r="AE70" s="49"/>
      <c r="AF70" s="36"/>
      <c r="AG70" s="41"/>
      <c r="AH70" s="41"/>
      <c r="AI70" s="36"/>
      <c r="AQ70" s="36"/>
      <c r="AR70" s="36"/>
      <c r="AS70" s="36"/>
      <c r="AT70" s="36"/>
      <c r="AU70" s="36"/>
      <c r="AW70" s="36"/>
      <c r="AX70" s="36"/>
      <c r="AY70" s="36"/>
      <c r="AZ70" s="36"/>
      <c r="BA70" s="36"/>
      <c r="BB70" s="36"/>
      <c r="BC70" s="36"/>
    </row>
    <row r="71" spans="1:55" x14ac:dyDescent="0.25">
      <c r="A71" s="60">
        <v>61</v>
      </c>
      <c r="B71" s="86">
        <f t="shared" si="1"/>
        <v>0</v>
      </c>
      <c r="C71" s="86">
        <f t="shared" si="6"/>
        <v>0</v>
      </c>
      <c r="D71" s="86">
        <f t="shared" si="7"/>
        <v>0</v>
      </c>
      <c r="E71" s="86"/>
      <c r="F71" s="86">
        <f t="shared" si="2"/>
        <v>0</v>
      </c>
      <c r="G71" s="86"/>
      <c r="H71" s="86"/>
      <c r="I71" s="86"/>
      <c r="J71" s="86">
        <f t="shared" si="0"/>
        <v>0</v>
      </c>
      <c r="K71" s="84">
        <f t="shared" si="5"/>
        <v>46235</v>
      </c>
      <c r="M71" s="36"/>
      <c r="O71" s="40"/>
      <c r="P71" s="40"/>
      <c r="Q71" s="40"/>
      <c r="R71" s="40"/>
      <c r="S71" s="40"/>
      <c r="T71" s="40"/>
      <c r="U71" s="40"/>
      <c r="V71" s="36"/>
      <c r="W71" s="36"/>
      <c r="X71" s="36"/>
      <c r="Y71" s="36"/>
      <c r="Z71" s="36"/>
      <c r="AB71" s="36"/>
      <c r="AC71" s="36"/>
      <c r="AD71" s="36"/>
      <c r="AE71" s="49"/>
      <c r="AF71" s="36"/>
      <c r="AG71" s="41"/>
      <c r="AH71" s="41"/>
      <c r="AI71" s="36"/>
      <c r="AQ71" s="36"/>
      <c r="AR71" s="36"/>
      <c r="AS71" s="36"/>
      <c r="AT71" s="36"/>
      <c r="AU71" s="36"/>
      <c r="AW71" s="36"/>
      <c r="AX71" s="36"/>
      <c r="AY71" s="36"/>
      <c r="AZ71" s="36"/>
      <c r="BA71" s="36"/>
      <c r="BB71" s="36"/>
      <c r="BC71" s="36"/>
    </row>
    <row r="72" spans="1:55" x14ac:dyDescent="0.25">
      <c r="A72" s="60">
        <v>62</v>
      </c>
      <c r="B72" s="86">
        <f t="shared" si="1"/>
        <v>0</v>
      </c>
      <c r="C72" s="86">
        <f t="shared" si="6"/>
        <v>0</v>
      </c>
      <c r="D72" s="86">
        <f t="shared" si="7"/>
        <v>0</v>
      </c>
      <c r="E72" s="86"/>
      <c r="F72" s="86">
        <f t="shared" si="2"/>
        <v>0</v>
      </c>
      <c r="G72" s="86"/>
      <c r="H72" s="86"/>
      <c r="I72" s="86"/>
      <c r="J72" s="86">
        <f t="shared" si="0"/>
        <v>0</v>
      </c>
      <c r="K72" s="84">
        <f t="shared" si="5"/>
        <v>46266</v>
      </c>
      <c r="M72" s="36"/>
      <c r="O72" s="40"/>
      <c r="P72" s="40"/>
      <c r="Q72" s="40"/>
      <c r="R72" s="40"/>
      <c r="S72" s="40"/>
      <c r="T72" s="40"/>
      <c r="U72" s="40"/>
      <c r="V72" s="36"/>
      <c r="W72" s="36"/>
      <c r="X72" s="36"/>
      <c r="Y72" s="36"/>
      <c r="Z72" s="36"/>
      <c r="AB72" s="36"/>
      <c r="AC72" s="36"/>
      <c r="AD72" s="36"/>
      <c r="AE72" s="49"/>
      <c r="AF72" s="36"/>
      <c r="AG72" s="41"/>
      <c r="AH72" s="41"/>
      <c r="AI72" s="36"/>
      <c r="AQ72" s="36"/>
      <c r="AR72" s="36"/>
      <c r="AS72" s="36"/>
      <c r="AT72" s="36"/>
      <c r="AU72" s="36"/>
      <c r="AW72" s="36"/>
      <c r="AX72" s="36"/>
      <c r="AY72" s="36"/>
      <c r="AZ72" s="36"/>
      <c r="BA72" s="36"/>
      <c r="BB72" s="36"/>
      <c r="BC72" s="36"/>
    </row>
    <row r="73" spans="1:55" x14ac:dyDescent="0.25">
      <c r="A73" s="60">
        <v>63</v>
      </c>
      <c r="B73" s="86">
        <f t="shared" si="1"/>
        <v>0</v>
      </c>
      <c r="C73" s="86">
        <f t="shared" si="6"/>
        <v>0</v>
      </c>
      <c r="D73" s="86">
        <f t="shared" si="7"/>
        <v>0</v>
      </c>
      <c r="E73" s="86"/>
      <c r="F73" s="86">
        <f t="shared" si="2"/>
        <v>0</v>
      </c>
      <c r="G73" s="86"/>
      <c r="H73" s="86"/>
      <c r="I73" s="86"/>
      <c r="J73" s="86">
        <f t="shared" si="0"/>
        <v>0</v>
      </c>
      <c r="K73" s="84">
        <f t="shared" si="5"/>
        <v>46296</v>
      </c>
      <c r="M73" s="36"/>
      <c r="O73" s="40"/>
      <c r="P73" s="40"/>
      <c r="Q73" s="40"/>
      <c r="R73" s="40"/>
      <c r="S73" s="40"/>
      <c r="T73" s="40"/>
      <c r="U73" s="40"/>
      <c r="V73" s="36"/>
      <c r="W73" s="36"/>
      <c r="X73" s="36"/>
      <c r="Y73" s="36"/>
      <c r="Z73" s="36"/>
      <c r="AB73" s="36"/>
      <c r="AC73" s="36"/>
      <c r="AD73" s="36"/>
      <c r="AE73" s="49"/>
      <c r="AF73" s="36"/>
      <c r="AG73" s="41"/>
      <c r="AH73" s="41"/>
      <c r="AI73" s="36"/>
      <c r="AQ73" s="36"/>
      <c r="AR73" s="36"/>
      <c r="AS73" s="36"/>
      <c r="AT73" s="36"/>
      <c r="AU73" s="36"/>
      <c r="AW73" s="36"/>
      <c r="AX73" s="36"/>
      <c r="AY73" s="36"/>
      <c r="AZ73" s="36"/>
      <c r="BA73" s="36"/>
      <c r="BB73" s="36"/>
      <c r="BC73" s="36"/>
    </row>
    <row r="74" spans="1:55" x14ac:dyDescent="0.25">
      <c r="A74" s="60">
        <v>64</v>
      </c>
      <c r="B74" s="86">
        <f t="shared" si="1"/>
        <v>0</v>
      </c>
      <c r="C74" s="86">
        <f t="shared" si="6"/>
        <v>0</v>
      </c>
      <c r="D74" s="86">
        <f t="shared" si="7"/>
        <v>0</v>
      </c>
      <c r="E74" s="86"/>
      <c r="F74" s="86">
        <f t="shared" si="2"/>
        <v>0</v>
      </c>
      <c r="G74" s="86"/>
      <c r="H74" s="86"/>
      <c r="I74" s="86"/>
      <c r="J74" s="86">
        <f t="shared" ref="J74:J137" si="8">SUM(C74:I74)</f>
        <v>0</v>
      </c>
      <c r="K74" s="84">
        <f t="shared" si="5"/>
        <v>46327</v>
      </c>
      <c r="M74" s="36"/>
      <c r="O74" s="40"/>
      <c r="P74" s="40"/>
      <c r="Q74" s="40"/>
      <c r="R74" s="40"/>
      <c r="S74" s="40"/>
      <c r="T74" s="40"/>
      <c r="U74" s="40"/>
      <c r="V74" s="36"/>
      <c r="W74" s="36"/>
      <c r="X74" s="36"/>
      <c r="Y74" s="36"/>
      <c r="Z74" s="36"/>
      <c r="AB74" s="36"/>
      <c r="AC74" s="36"/>
      <c r="AD74" s="36"/>
      <c r="AE74" s="49"/>
      <c r="AF74" s="36"/>
      <c r="AG74" s="41"/>
      <c r="AH74" s="41"/>
      <c r="AI74" s="36"/>
      <c r="AQ74" s="36"/>
      <c r="AR74" s="36"/>
      <c r="AS74" s="36"/>
      <c r="AT74" s="36"/>
      <c r="AU74" s="36"/>
      <c r="AW74" s="36"/>
      <c r="AX74" s="36"/>
      <c r="AY74" s="36"/>
      <c r="AZ74" s="36"/>
      <c r="BA74" s="36"/>
      <c r="BB74" s="36"/>
      <c r="BC74" s="36"/>
    </row>
    <row r="75" spans="1:55" x14ac:dyDescent="0.25">
      <c r="A75" s="60">
        <v>65</v>
      </c>
      <c r="B75" s="86">
        <f t="shared" ref="B75:B138" si="9">B74-C75</f>
        <v>0</v>
      </c>
      <c r="C75" s="86">
        <f t="shared" si="6"/>
        <v>0</v>
      </c>
      <c r="D75" s="86">
        <f t="shared" si="7"/>
        <v>0</v>
      </c>
      <c r="E75" s="86"/>
      <c r="F75" s="86">
        <f t="shared" ref="F75:F138" si="10">IF(B75&gt;0,$D$3*$G$4,0)</f>
        <v>0</v>
      </c>
      <c r="G75" s="86"/>
      <c r="H75" s="86"/>
      <c r="I75" s="86"/>
      <c r="J75" s="86">
        <f t="shared" si="8"/>
        <v>0</v>
      </c>
      <c r="K75" s="84">
        <f t="shared" si="5"/>
        <v>46357</v>
      </c>
      <c r="M75" s="36"/>
      <c r="O75" s="40"/>
      <c r="P75" s="40"/>
      <c r="Q75" s="40"/>
      <c r="R75" s="40"/>
      <c r="S75" s="40"/>
      <c r="T75" s="40"/>
      <c r="U75" s="40"/>
      <c r="V75" s="36"/>
      <c r="W75" s="36"/>
      <c r="X75" s="36"/>
      <c r="Y75" s="36"/>
      <c r="Z75" s="36"/>
      <c r="AB75" s="36"/>
      <c r="AC75" s="36"/>
      <c r="AD75" s="36"/>
      <c r="AE75" s="49"/>
      <c r="AF75" s="36"/>
      <c r="AG75" s="41"/>
      <c r="AH75" s="41"/>
      <c r="AI75" s="36"/>
      <c r="AQ75" s="36"/>
      <c r="AR75" s="36"/>
      <c r="AS75" s="36"/>
      <c r="AT75" s="36"/>
      <c r="AU75" s="36"/>
      <c r="AW75" s="36"/>
      <c r="AX75" s="36"/>
      <c r="AY75" s="36"/>
      <c r="AZ75" s="36"/>
      <c r="BA75" s="36"/>
      <c r="BB75" s="36"/>
      <c r="BC75" s="36"/>
    </row>
    <row r="76" spans="1:55" x14ac:dyDescent="0.25">
      <c r="A76" s="60">
        <v>66</v>
      </c>
      <c r="B76" s="86">
        <f t="shared" si="9"/>
        <v>0</v>
      </c>
      <c r="C76" s="86">
        <f t="shared" si="6"/>
        <v>0</v>
      </c>
      <c r="D76" s="86">
        <f t="shared" si="7"/>
        <v>0</v>
      </c>
      <c r="E76" s="86"/>
      <c r="F76" s="86">
        <f t="shared" si="10"/>
        <v>0</v>
      </c>
      <c r="G76" s="86"/>
      <c r="H76" s="86"/>
      <c r="I76" s="86"/>
      <c r="J76" s="86">
        <f t="shared" si="8"/>
        <v>0</v>
      </c>
      <c r="K76" s="84">
        <f t="shared" ref="K76:K139" si="11">EOMONTH(K75,0)+1</f>
        <v>46388</v>
      </c>
      <c r="M76" s="36"/>
      <c r="O76" s="40"/>
      <c r="P76" s="40"/>
      <c r="Q76" s="40"/>
      <c r="R76" s="40"/>
      <c r="S76" s="40"/>
      <c r="T76" s="40"/>
      <c r="U76" s="40"/>
      <c r="V76" s="36"/>
      <c r="W76" s="36"/>
      <c r="X76" s="36"/>
      <c r="Y76" s="36"/>
      <c r="Z76" s="36"/>
      <c r="AB76" s="36"/>
      <c r="AC76" s="36"/>
      <c r="AD76" s="36"/>
      <c r="AE76" s="49"/>
      <c r="AF76" s="36"/>
      <c r="AG76" s="41"/>
      <c r="AH76" s="41"/>
      <c r="AI76" s="36"/>
      <c r="AQ76" s="36"/>
      <c r="AR76" s="36"/>
      <c r="AS76" s="36"/>
      <c r="AT76" s="36"/>
      <c r="AU76" s="36"/>
      <c r="AW76" s="36"/>
      <c r="AX76" s="36"/>
      <c r="AY76" s="36"/>
      <c r="AZ76" s="36"/>
      <c r="BA76" s="36"/>
      <c r="BB76" s="36"/>
      <c r="BC76" s="36"/>
    </row>
    <row r="77" spans="1:55" x14ac:dyDescent="0.25">
      <c r="A77" s="60">
        <v>67</v>
      </c>
      <c r="B77" s="86">
        <f t="shared" si="9"/>
        <v>0</v>
      </c>
      <c r="C77" s="86">
        <f t="shared" si="6"/>
        <v>0</v>
      </c>
      <c r="D77" s="86">
        <f t="shared" si="7"/>
        <v>0</v>
      </c>
      <c r="E77" s="86"/>
      <c r="F77" s="86">
        <f t="shared" si="10"/>
        <v>0</v>
      </c>
      <c r="G77" s="86"/>
      <c r="H77" s="86"/>
      <c r="I77" s="86"/>
      <c r="J77" s="86">
        <f t="shared" si="8"/>
        <v>0</v>
      </c>
      <c r="K77" s="84">
        <f t="shared" si="11"/>
        <v>46419</v>
      </c>
      <c r="M77" s="36"/>
      <c r="O77" s="40"/>
      <c r="P77" s="40"/>
      <c r="Q77" s="40"/>
      <c r="R77" s="40"/>
      <c r="S77" s="40"/>
      <c r="T77" s="40"/>
      <c r="U77" s="40"/>
      <c r="V77" s="36"/>
      <c r="W77" s="36"/>
      <c r="X77" s="36"/>
      <c r="Y77" s="36"/>
      <c r="Z77" s="36"/>
      <c r="AB77" s="36"/>
      <c r="AC77" s="36"/>
      <c r="AD77" s="36"/>
      <c r="AE77" s="49"/>
      <c r="AF77" s="36"/>
      <c r="AG77" s="41"/>
      <c r="AH77" s="41"/>
      <c r="AI77" s="36"/>
      <c r="AQ77" s="36"/>
      <c r="AR77" s="36"/>
      <c r="AS77" s="36"/>
      <c r="AT77" s="36"/>
      <c r="AU77" s="36"/>
      <c r="AW77" s="36"/>
      <c r="AX77" s="36"/>
      <c r="AY77" s="36"/>
      <c r="AZ77" s="36"/>
      <c r="BA77" s="36"/>
      <c r="BB77" s="36"/>
      <c r="BC77" s="36"/>
    </row>
    <row r="78" spans="1:55" x14ac:dyDescent="0.25">
      <c r="A78" s="60">
        <v>68</v>
      </c>
      <c r="B78" s="86">
        <f t="shared" si="9"/>
        <v>0</v>
      </c>
      <c r="C78" s="86">
        <f t="shared" si="6"/>
        <v>0</v>
      </c>
      <c r="D78" s="86">
        <f t="shared" si="7"/>
        <v>0</v>
      </c>
      <c r="E78" s="86"/>
      <c r="F78" s="86">
        <f t="shared" si="10"/>
        <v>0</v>
      </c>
      <c r="G78" s="86"/>
      <c r="H78" s="86"/>
      <c r="I78" s="86"/>
      <c r="J78" s="86">
        <f t="shared" si="8"/>
        <v>0</v>
      </c>
      <c r="K78" s="84">
        <f t="shared" si="11"/>
        <v>46447</v>
      </c>
      <c r="M78" s="36"/>
      <c r="O78" s="40"/>
      <c r="P78" s="40"/>
      <c r="Q78" s="40"/>
      <c r="R78" s="40"/>
      <c r="S78" s="40"/>
      <c r="T78" s="40"/>
      <c r="U78" s="40"/>
      <c r="V78" s="36"/>
      <c r="W78" s="36"/>
      <c r="X78" s="36"/>
      <c r="Y78" s="36"/>
      <c r="Z78" s="36"/>
      <c r="AB78" s="36"/>
      <c r="AC78" s="36"/>
      <c r="AD78" s="36"/>
      <c r="AE78" s="49"/>
      <c r="AF78" s="36"/>
      <c r="AG78" s="41"/>
      <c r="AH78" s="41"/>
      <c r="AI78" s="36"/>
      <c r="AQ78" s="36"/>
      <c r="AR78" s="36"/>
      <c r="AS78" s="36"/>
      <c r="AT78" s="36"/>
      <c r="AU78" s="36"/>
      <c r="AW78" s="36"/>
      <c r="AX78" s="36"/>
      <c r="AY78" s="36"/>
      <c r="AZ78" s="36"/>
      <c r="BA78" s="36"/>
      <c r="BB78" s="36"/>
      <c r="BC78" s="36"/>
    </row>
    <row r="79" spans="1:55" x14ac:dyDescent="0.25">
      <c r="A79" s="60">
        <v>69</v>
      </c>
      <c r="B79" s="86">
        <f t="shared" si="9"/>
        <v>0</v>
      </c>
      <c r="C79" s="86">
        <f t="shared" si="6"/>
        <v>0</v>
      </c>
      <c r="D79" s="86">
        <f t="shared" si="7"/>
        <v>0</v>
      </c>
      <c r="E79" s="86"/>
      <c r="F79" s="86">
        <f t="shared" si="10"/>
        <v>0</v>
      </c>
      <c r="G79" s="86"/>
      <c r="H79" s="86"/>
      <c r="I79" s="86"/>
      <c r="J79" s="86">
        <f t="shared" si="8"/>
        <v>0</v>
      </c>
      <c r="K79" s="84">
        <f t="shared" si="11"/>
        <v>46478</v>
      </c>
      <c r="M79" s="36"/>
      <c r="O79" s="40"/>
      <c r="P79" s="40"/>
      <c r="Q79" s="40"/>
      <c r="R79" s="40"/>
      <c r="S79" s="40"/>
      <c r="T79" s="40"/>
      <c r="U79" s="40"/>
      <c r="V79" s="36"/>
      <c r="W79" s="36"/>
      <c r="X79" s="36"/>
      <c r="Y79" s="36"/>
      <c r="Z79" s="36"/>
      <c r="AB79" s="36"/>
      <c r="AC79" s="36"/>
      <c r="AD79" s="36"/>
      <c r="AE79" s="49"/>
      <c r="AF79" s="36"/>
      <c r="AG79" s="41"/>
      <c r="AH79" s="41"/>
      <c r="AI79" s="36"/>
      <c r="AQ79" s="36"/>
      <c r="AR79" s="36"/>
      <c r="AS79" s="36"/>
      <c r="AT79" s="36"/>
      <c r="AU79" s="36"/>
      <c r="AW79" s="36"/>
      <c r="AX79" s="36"/>
      <c r="AY79" s="36"/>
      <c r="AZ79" s="36"/>
      <c r="BA79" s="36"/>
      <c r="BB79" s="36"/>
      <c r="BC79" s="36"/>
    </row>
    <row r="80" spans="1:55" x14ac:dyDescent="0.25">
      <c r="A80" s="60">
        <v>70</v>
      </c>
      <c r="B80" s="86">
        <f t="shared" si="9"/>
        <v>0</v>
      </c>
      <c r="C80" s="86">
        <f t="shared" si="6"/>
        <v>0</v>
      </c>
      <c r="D80" s="86">
        <f t="shared" si="7"/>
        <v>0</v>
      </c>
      <c r="E80" s="86"/>
      <c r="F80" s="86">
        <f t="shared" si="10"/>
        <v>0</v>
      </c>
      <c r="G80" s="86"/>
      <c r="H80" s="86"/>
      <c r="I80" s="86"/>
      <c r="J80" s="86">
        <f t="shared" si="8"/>
        <v>0</v>
      </c>
      <c r="K80" s="84">
        <f t="shared" si="11"/>
        <v>46508</v>
      </c>
      <c r="M80" s="36"/>
      <c r="O80" s="40"/>
      <c r="P80" s="40"/>
      <c r="Q80" s="40"/>
      <c r="R80" s="40"/>
      <c r="S80" s="40"/>
      <c r="T80" s="40"/>
      <c r="U80" s="40"/>
      <c r="V80" s="36"/>
      <c r="W80" s="36"/>
      <c r="X80" s="36"/>
      <c r="Y80" s="36"/>
      <c r="Z80" s="36"/>
      <c r="AB80" s="36"/>
      <c r="AC80" s="36"/>
      <c r="AD80" s="36"/>
      <c r="AE80" s="49"/>
      <c r="AF80" s="36"/>
      <c r="AG80" s="41"/>
      <c r="AH80" s="41"/>
      <c r="AI80" s="36"/>
      <c r="AQ80" s="36"/>
      <c r="AR80" s="36"/>
      <c r="AS80" s="36"/>
      <c r="AT80" s="36"/>
      <c r="AU80" s="36"/>
      <c r="AW80" s="36"/>
      <c r="AX80" s="36"/>
      <c r="AY80" s="36"/>
      <c r="AZ80" s="36"/>
      <c r="BA80" s="36"/>
      <c r="BB80" s="36"/>
      <c r="BC80" s="36"/>
    </row>
    <row r="81" spans="1:55" x14ac:dyDescent="0.25">
      <c r="A81" s="60">
        <v>71</v>
      </c>
      <c r="B81" s="86">
        <f t="shared" si="9"/>
        <v>0</v>
      </c>
      <c r="C81" s="86">
        <f t="shared" si="6"/>
        <v>0</v>
      </c>
      <c r="D81" s="86">
        <f t="shared" si="7"/>
        <v>0</v>
      </c>
      <c r="E81" s="86"/>
      <c r="F81" s="86">
        <f t="shared" si="10"/>
        <v>0</v>
      </c>
      <c r="G81" s="86"/>
      <c r="H81" s="86"/>
      <c r="I81" s="86"/>
      <c r="J81" s="86">
        <f t="shared" si="8"/>
        <v>0</v>
      </c>
      <c r="K81" s="84">
        <f t="shared" si="11"/>
        <v>46539</v>
      </c>
      <c r="M81" s="36"/>
      <c r="O81" s="40"/>
      <c r="P81" s="40"/>
      <c r="Q81" s="40"/>
      <c r="R81" s="40"/>
      <c r="S81" s="40"/>
      <c r="T81" s="40"/>
      <c r="U81" s="40"/>
      <c r="V81" s="36"/>
      <c r="W81" s="36"/>
      <c r="X81" s="36"/>
      <c r="Y81" s="36"/>
      <c r="Z81" s="36"/>
      <c r="AB81" s="36"/>
      <c r="AC81" s="36"/>
      <c r="AD81" s="36"/>
      <c r="AE81" s="49"/>
      <c r="AF81" s="36"/>
      <c r="AG81" s="41"/>
      <c r="AH81" s="41"/>
      <c r="AI81" s="36"/>
      <c r="AQ81" s="36"/>
      <c r="AR81" s="36"/>
      <c r="AS81" s="36"/>
      <c r="AT81" s="36"/>
      <c r="AU81" s="36"/>
      <c r="AW81" s="36"/>
      <c r="AX81" s="36"/>
      <c r="AY81" s="36"/>
      <c r="AZ81" s="36"/>
      <c r="BA81" s="36"/>
      <c r="BB81" s="36"/>
      <c r="BC81" s="36"/>
    </row>
    <row r="82" spans="1:55" x14ac:dyDescent="0.25">
      <c r="A82" s="81">
        <v>72</v>
      </c>
      <c r="B82" s="82">
        <f t="shared" si="9"/>
        <v>0</v>
      </c>
      <c r="C82" s="82">
        <f t="shared" si="6"/>
        <v>0</v>
      </c>
      <c r="D82" s="82">
        <f t="shared" si="7"/>
        <v>0</v>
      </c>
      <c r="E82" s="82"/>
      <c r="F82" s="82">
        <f t="shared" si="10"/>
        <v>0</v>
      </c>
      <c r="G82" s="82">
        <f>IF(B82&gt;0,B82*$J$2,0)</f>
        <v>0</v>
      </c>
      <c r="H82" s="82">
        <f>IF(B82&gt;0,H70,0)</f>
        <v>0</v>
      </c>
      <c r="I82" s="82"/>
      <c r="J82" s="82">
        <f t="shared" si="8"/>
        <v>0</v>
      </c>
      <c r="K82" s="84">
        <f t="shared" si="11"/>
        <v>46569</v>
      </c>
      <c r="M82" s="36"/>
      <c r="O82" s="40"/>
      <c r="P82" s="40"/>
      <c r="Q82" s="40"/>
      <c r="R82" s="40"/>
      <c r="S82" s="40"/>
      <c r="T82" s="40"/>
      <c r="U82" s="40"/>
      <c r="V82" s="36"/>
      <c r="W82" s="36"/>
      <c r="X82" s="36"/>
      <c r="Y82" s="36"/>
      <c r="Z82" s="36"/>
      <c r="AB82" s="36"/>
      <c r="AC82" s="36"/>
      <c r="AD82" s="36"/>
      <c r="AE82" s="49"/>
      <c r="AF82" s="36"/>
      <c r="AG82" s="41"/>
      <c r="AH82" s="41"/>
      <c r="AI82" s="36"/>
      <c r="AQ82" s="36"/>
      <c r="AR82" s="36"/>
      <c r="AS82" s="36"/>
      <c r="AT82" s="36"/>
      <c r="AU82" s="36"/>
      <c r="AW82" s="36"/>
      <c r="AX82" s="36"/>
      <c r="AY82" s="36"/>
      <c r="AZ82" s="36"/>
      <c r="BA82" s="36"/>
      <c r="BB82" s="36"/>
      <c r="BC82" s="36"/>
    </row>
    <row r="83" spans="1:55" x14ac:dyDescent="0.25">
      <c r="A83" s="60">
        <v>73</v>
      </c>
      <c r="B83" s="86">
        <f t="shared" si="9"/>
        <v>0</v>
      </c>
      <c r="C83" s="86">
        <f t="shared" si="6"/>
        <v>0</v>
      </c>
      <c r="D83" s="86">
        <f t="shared" si="7"/>
        <v>0</v>
      </c>
      <c r="E83" s="86"/>
      <c r="F83" s="86">
        <f t="shared" si="10"/>
        <v>0</v>
      </c>
      <c r="G83" s="86"/>
      <c r="H83" s="86"/>
      <c r="I83" s="86"/>
      <c r="J83" s="86">
        <f t="shared" si="8"/>
        <v>0</v>
      </c>
      <c r="K83" s="84">
        <f t="shared" si="11"/>
        <v>46600</v>
      </c>
      <c r="M83" s="36"/>
      <c r="O83" s="40"/>
      <c r="P83" s="40"/>
      <c r="Q83" s="40"/>
      <c r="R83" s="40"/>
      <c r="S83" s="40"/>
      <c r="T83" s="40"/>
      <c r="U83" s="40"/>
      <c r="V83" s="36"/>
      <c r="W83" s="36"/>
      <c r="X83" s="36"/>
      <c r="Y83" s="36"/>
      <c r="Z83" s="36"/>
      <c r="AB83" s="36"/>
      <c r="AC83" s="36"/>
      <c r="AD83" s="36"/>
      <c r="AE83" s="49"/>
      <c r="AF83" s="36"/>
      <c r="AG83" s="41"/>
      <c r="AH83" s="41"/>
      <c r="AI83" s="36"/>
      <c r="AQ83" s="36"/>
      <c r="AR83" s="36"/>
      <c r="AS83" s="36"/>
      <c r="AT83" s="36"/>
      <c r="AU83" s="36"/>
      <c r="AW83" s="36"/>
      <c r="AX83" s="36"/>
      <c r="AY83" s="36"/>
      <c r="AZ83" s="36"/>
      <c r="BA83" s="36"/>
      <c r="BB83" s="36"/>
      <c r="BC83" s="36"/>
    </row>
    <row r="84" spans="1:55" x14ac:dyDescent="0.25">
      <c r="A84" s="89">
        <v>74</v>
      </c>
      <c r="B84" s="90">
        <f t="shared" si="9"/>
        <v>0</v>
      </c>
      <c r="C84" s="90">
        <f t="shared" si="6"/>
        <v>0</v>
      </c>
      <c r="D84" s="90">
        <f t="shared" si="7"/>
        <v>0</v>
      </c>
      <c r="E84" s="90"/>
      <c r="F84" s="86">
        <f t="shared" si="10"/>
        <v>0</v>
      </c>
      <c r="G84" s="90"/>
      <c r="H84" s="90"/>
      <c r="I84" s="90"/>
      <c r="J84" s="90">
        <f t="shared" si="8"/>
        <v>0</v>
      </c>
      <c r="K84" s="84">
        <f t="shared" si="11"/>
        <v>46631</v>
      </c>
      <c r="M84" s="36"/>
      <c r="O84" s="40"/>
      <c r="P84" s="40"/>
      <c r="Q84" s="40"/>
      <c r="R84" s="40"/>
      <c r="S84" s="40"/>
      <c r="T84" s="40"/>
      <c r="U84" s="40"/>
      <c r="V84" s="36"/>
      <c r="W84" s="36"/>
      <c r="X84" s="36"/>
      <c r="Y84" s="36"/>
      <c r="Z84" s="36"/>
      <c r="AB84" s="36"/>
      <c r="AC84" s="36"/>
      <c r="AD84" s="36"/>
      <c r="AE84" s="49"/>
      <c r="AF84" s="36"/>
      <c r="AG84" s="41"/>
      <c r="AH84" s="41"/>
      <c r="AI84" s="36"/>
      <c r="AQ84" s="36"/>
      <c r="AR84" s="36"/>
      <c r="AS84" s="36"/>
      <c r="AT84" s="36"/>
      <c r="AU84" s="36"/>
      <c r="AW84" s="36"/>
      <c r="AX84" s="36"/>
      <c r="AY84" s="36"/>
      <c r="AZ84" s="36"/>
      <c r="BA84" s="36"/>
      <c r="BB84" s="36"/>
      <c r="BC84" s="36"/>
    </row>
    <row r="85" spans="1:55" x14ac:dyDescent="0.25">
      <c r="A85" s="60">
        <v>75</v>
      </c>
      <c r="B85" s="86">
        <f t="shared" si="9"/>
        <v>0</v>
      </c>
      <c r="C85" s="86">
        <f t="shared" si="6"/>
        <v>0</v>
      </c>
      <c r="D85" s="86">
        <f t="shared" si="7"/>
        <v>0</v>
      </c>
      <c r="E85" s="86"/>
      <c r="F85" s="86">
        <f t="shared" si="10"/>
        <v>0</v>
      </c>
      <c r="G85" s="86"/>
      <c r="H85" s="86"/>
      <c r="I85" s="86"/>
      <c r="J85" s="86">
        <f t="shared" si="8"/>
        <v>0</v>
      </c>
      <c r="K85" s="84">
        <f t="shared" si="11"/>
        <v>46661</v>
      </c>
      <c r="M85" s="36"/>
      <c r="O85" s="40"/>
      <c r="P85" s="40"/>
      <c r="Q85" s="40"/>
      <c r="R85" s="40"/>
      <c r="S85" s="40"/>
      <c r="T85" s="40"/>
      <c r="U85" s="40"/>
      <c r="V85" s="36"/>
      <c r="W85" s="36"/>
      <c r="X85" s="36"/>
      <c r="Y85" s="36"/>
      <c r="Z85" s="36"/>
      <c r="AB85" s="36"/>
      <c r="AC85" s="36"/>
      <c r="AD85" s="36"/>
      <c r="AE85" s="49"/>
      <c r="AF85" s="36"/>
      <c r="AG85" s="41"/>
      <c r="AH85" s="41"/>
      <c r="AI85" s="36"/>
      <c r="AQ85" s="36"/>
      <c r="AR85" s="36"/>
      <c r="AS85" s="36"/>
      <c r="AT85" s="36"/>
      <c r="AU85" s="36"/>
      <c r="AW85" s="36"/>
      <c r="AX85" s="36"/>
      <c r="AY85" s="36"/>
      <c r="AZ85" s="36"/>
      <c r="BA85" s="36"/>
      <c r="BB85" s="36"/>
      <c r="BC85" s="36"/>
    </row>
    <row r="86" spans="1:55" x14ac:dyDescent="0.25">
      <c r="A86" s="60">
        <v>76</v>
      </c>
      <c r="B86" s="86">
        <f t="shared" si="9"/>
        <v>0</v>
      </c>
      <c r="C86" s="86">
        <f t="shared" si="6"/>
        <v>0</v>
      </c>
      <c r="D86" s="86">
        <f t="shared" si="7"/>
        <v>0</v>
      </c>
      <c r="E86" s="86"/>
      <c r="F86" s="86">
        <f t="shared" si="10"/>
        <v>0</v>
      </c>
      <c r="G86" s="86"/>
      <c r="H86" s="86"/>
      <c r="I86" s="86"/>
      <c r="J86" s="86">
        <f t="shared" si="8"/>
        <v>0</v>
      </c>
      <c r="K86" s="84">
        <f t="shared" si="11"/>
        <v>46692</v>
      </c>
      <c r="M86" s="36"/>
      <c r="O86" s="40"/>
      <c r="P86" s="40"/>
      <c r="Q86" s="40"/>
      <c r="R86" s="40"/>
      <c r="S86" s="40"/>
      <c r="T86" s="40"/>
      <c r="U86" s="40"/>
      <c r="V86" s="36"/>
      <c r="W86" s="36"/>
      <c r="X86" s="36"/>
      <c r="Y86" s="36"/>
      <c r="Z86" s="36"/>
      <c r="AB86" s="36"/>
      <c r="AC86" s="36"/>
      <c r="AD86" s="36"/>
      <c r="AE86" s="49"/>
      <c r="AF86" s="36"/>
      <c r="AG86" s="41"/>
      <c r="AH86" s="41"/>
      <c r="AI86" s="36"/>
      <c r="AQ86" s="36"/>
      <c r="AR86" s="36"/>
      <c r="AS86" s="36"/>
      <c r="AT86" s="36"/>
      <c r="AU86" s="36"/>
      <c r="AW86" s="36"/>
      <c r="AX86" s="36"/>
      <c r="AY86" s="36"/>
      <c r="AZ86" s="36"/>
      <c r="BA86" s="36"/>
      <c r="BB86" s="36"/>
      <c r="BC86" s="36"/>
    </row>
    <row r="87" spans="1:55" x14ac:dyDescent="0.25">
      <c r="A87" s="60">
        <v>77</v>
      </c>
      <c r="B87" s="86">
        <f t="shared" si="9"/>
        <v>0</v>
      </c>
      <c r="C87" s="86">
        <f t="shared" ref="C87:C150" si="12">MIN(B86,IF($D$4="Ануїтет",-PMT($G$2/12,$D$6-12,$B$22,0,0)-D87,$D$3/$D$6))</f>
        <v>0</v>
      </c>
      <c r="D87" s="86">
        <f t="shared" ref="D87:D150" si="13">B86*$G$2/12</f>
        <v>0</v>
      </c>
      <c r="E87" s="86"/>
      <c r="F87" s="86">
        <f t="shared" si="10"/>
        <v>0</v>
      </c>
      <c r="G87" s="86"/>
      <c r="H87" s="86"/>
      <c r="I87" s="86"/>
      <c r="J87" s="86">
        <f t="shared" si="8"/>
        <v>0</v>
      </c>
      <c r="K87" s="84">
        <f t="shared" si="11"/>
        <v>46722</v>
      </c>
      <c r="M87" s="36"/>
      <c r="O87" s="40"/>
      <c r="P87" s="40"/>
      <c r="Q87" s="40"/>
      <c r="R87" s="40"/>
      <c r="S87" s="40"/>
      <c r="T87" s="40"/>
      <c r="U87" s="40"/>
      <c r="V87" s="36"/>
      <c r="W87" s="36"/>
      <c r="X87" s="36"/>
      <c r="Y87" s="36"/>
      <c r="Z87" s="36"/>
      <c r="AB87" s="36"/>
      <c r="AC87" s="36"/>
      <c r="AD87" s="36"/>
      <c r="AE87" s="49"/>
      <c r="AF87" s="36"/>
      <c r="AG87" s="41"/>
      <c r="AH87" s="41"/>
      <c r="AI87" s="36"/>
      <c r="AQ87" s="36"/>
      <c r="AR87" s="36"/>
      <c r="AS87" s="36"/>
      <c r="AT87" s="36"/>
      <c r="AU87" s="36"/>
      <c r="AW87" s="36"/>
      <c r="AX87" s="36"/>
      <c r="AY87" s="36"/>
      <c r="AZ87" s="36"/>
      <c r="BA87" s="36"/>
      <c r="BB87" s="36"/>
      <c r="BC87" s="36"/>
    </row>
    <row r="88" spans="1:55" x14ac:dyDescent="0.25">
      <c r="A88" s="60">
        <v>78</v>
      </c>
      <c r="B88" s="86">
        <f t="shared" si="9"/>
        <v>0</v>
      </c>
      <c r="C88" s="86">
        <f t="shared" si="12"/>
        <v>0</v>
      </c>
      <c r="D88" s="86">
        <f t="shared" si="13"/>
        <v>0</v>
      </c>
      <c r="E88" s="86"/>
      <c r="F88" s="86">
        <f t="shared" si="10"/>
        <v>0</v>
      </c>
      <c r="G88" s="86"/>
      <c r="H88" s="86"/>
      <c r="I88" s="86"/>
      <c r="J88" s="86">
        <f t="shared" si="8"/>
        <v>0</v>
      </c>
      <c r="K88" s="84">
        <f t="shared" si="11"/>
        <v>46753</v>
      </c>
      <c r="M88" s="36"/>
      <c r="O88" s="40"/>
      <c r="P88" s="40"/>
      <c r="Q88" s="40"/>
      <c r="R88" s="40"/>
      <c r="S88" s="40"/>
      <c r="T88" s="40"/>
      <c r="U88" s="40"/>
      <c r="V88" s="36"/>
      <c r="W88" s="36"/>
      <c r="X88" s="36"/>
      <c r="Y88" s="36"/>
      <c r="Z88" s="36"/>
      <c r="AB88" s="36"/>
      <c r="AC88" s="36"/>
      <c r="AD88" s="36"/>
      <c r="AE88" s="49"/>
      <c r="AF88" s="36"/>
      <c r="AG88" s="41"/>
      <c r="AH88" s="41"/>
      <c r="AI88" s="36"/>
      <c r="AQ88" s="36"/>
      <c r="AR88" s="36"/>
      <c r="AS88" s="36"/>
      <c r="AT88" s="36"/>
      <c r="AU88" s="36"/>
      <c r="AW88" s="36"/>
      <c r="AX88" s="36"/>
      <c r="AY88" s="36"/>
      <c r="AZ88" s="36"/>
      <c r="BA88" s="36"/>
      <c r="BB88" s="36"/>
      <c r="BC88" s="36"/>
    </row>
    <row r="89" spans="1:55" x14ac:dyDescent="0.25">
      <c r="A89" s="60">
        <v>79</v>
      </c>
      <c r="B89" s="86">
        <f t="shared" si="9"/>
        <v>0</v>
      </c>
      <c r="C89" s="86">
        <f t="shared" si="12"/>
        <v>0</v>
      </c>
      <c r="D89" s="86">
        <f t="shared" si="13"/>
        <v>0</v>
      </c>
      <c r="E89" s="86"/>
      <c r="F89" s="86">
        <f t="shared" si="10"/>
        <v>0</v>
      </c>
      <c r="G89" s="86"/>
      <c r="H89" s="86"/>
      <c r="I89" s="86"/>
      <c r="J89" s="86">
        <f t="shared" si="8"/>
        <v>0</v>
      </c>
      <c r="K89" s="84">
        <f t="shared" si="11"/>
        <v>46784</v>
      </c>
      <c r="M89" s="36"/>
      <c r="O89" s="40"/>
      <c r="P89" s="40"/>
      <c r="Q89" s="40"/>
      <c r="R89" s="40"/>
      <c r="S89" s="40"/>
      <c r="T89" s="40"/>
      <c r="U89" s="40"/>
      <c r="V89" s="36"/>
      <c r="W89" s="36"/>
      <c r="X89" s="36"/>
      <c r="Y89" s="36"/>
      <c r="Z89" s="36"/>
      <c r="AB89" s="36"/>
      <c r="AC89" s="36"/>
      <c r="AD89" s="36"/>
      <c r="AE89" s="49"/>
      <c r="AF89" s="36"/>
      <c r="AG89" s="41"/>
      <c r="AH89" s="41"/>
      <c r="AI89" s="36"/>
      <c r="AQ89" s="36"/>
      <c r="AR89" s="36"/>
      <c r="AS89" s="36"/>
      <c r="AT89" s="36"/>
      <c r="AU89" s="36"/>
      <c r="AW89" s="36"/>
      <c r="AX89" s="36"/>
      <c r="AY89" s="36"/>
      <c r="AZ89" s="36"/>
      <c r="BA89" s="36"/>
      <c r="BB89" s="36"/>
      <c r="BC89" s="36"/>
    </row>
    <row r="90" spans="1:55" x14ac:dyDescent="0.25">
      <c r="A90" s="60">
        <v>80</v>
      </c>
      <c r="B90" s="86">
        <f t="shared" si="9"/>
        <v>0</v>
      </c>
      <c r="C90" s="86">
        <f t="shared" si="12"/>
        <v>0</v>
      </c>
      <c r="D90" s="86">
        <f t="shared" si="13"/>
        <v>0</v>
      </c>
      <c r="E90" s="86"/>
      <c r="F90" s="86">
        <f t="shared" si="10"/>
        <v>0</v>
      </c>
      <c r="G90" s="86"/>
      <c r="H90" s="86"/>
      <c r="I90" s="86"/>
      <c r="J90" s="86">
        <f t="shared" si="8"/>
        <v>0</v>
      </c>
      <c r="K90" s="84">
        <f t="shared" si="11"/>
        <v>46813</v>
      </c>
      <c r="M90" s="36"/>
      <c r="O90" s="40"/>
      <c r="P90" s="40"/>
      <c r="Q90" s="40"/>
      <c r="R90" s="40"/>
      <c r="S90" s="40"/>
      <c r="T90" s="40"/>
      <c r="U90" s="40"/>
      <c r="V90" s="36"/>
      <c r="W90" s="36"/>
      <c r="X90" s="36"/>
      <c r="Y90" s="36"/>
      <c r="Z90" s="36"/>
      <c r="AB90" s="36"/>
      <c r="AC90" s="36"/>
      <c r="AD90" s="36"/>
      <c r="AE90" s="49"/>
      <c r="AF90" s="36"/>
      <c r="AG90" s="41"/>
      <c r="AH90" s="41"/>
      <c r="AI90" s="36"/>
      <c r="AQ90" s="36"/>
      <c r="AR90" s="36"/>
      <c r="AS90" s="36"/>
      <c r="AT90" s="36"/>
      <c r="AU90" s="36"/>
      <c r="AW90" s="36"/>
      <c r="AX90" s="36"/>
      <c r="AY90" s="36"/>
      <c r="AZ90" s="36"/>
      <c r="BA90" s="36"/>
      <c r="BB90" s="36"/>
      <c r="BC90" s="36"/>
    </row>
    <row r="91" spans="1:55" x14ac:dyDescent="0.25">
      <c r="A91" s="60">
        <v>81</v>
      </c>
      <c r="B91" s="86">
        <f t="shared" si="9"/>
        <v>0</v>
      </c>
      <c r="C91" s="86">
        <f t="shared" si="12"/>
        <v>0</v>
      </c>
      <c r="D91" s="86">
        <f t="shared" si="13"/>
        <v>0</v>
      </c>
      <c r="E91" s="86"/>
      <c r="F91" s="86">
        <f t="shared" si="10"/>
        <v>0</v>
      </c>
      <c r="G91" s="86"/>
      <c r="H91" s="86"/>
      <c r="I91" s="86"/>
      <c r="J91" s="86">
        <f t="shared" si="8"/>
        <v>0</v>
      </c>
      <c r="K91" s="84">
        <f t="shared" si="11"/>
        <v>46844</v>
      </c>
      <c r="M91" s="36"/>
      <c r="O91" s="40"/>
      <c r="P91" s="40"/>
      <c r="Q91" s="40"/>
      <c r="R91" s="40"/>
      <c r="S91" s="40"/>
      <c r="T91" s="40"/>
      <c r="U91" s="40"/>
      <c r="V91" s="36"/>
      <c r="W91" s="36"/>
      <c r="X91" s="36"/>
      <c r="Y91" s="36"/>
      <c r="Z91" s="36"/>
      <c r="AB91" s="36"/>
      <c r="AC91" s="36"/>
      <c r="AD91" s="36"/>
      <c r="AE91" s="49"/>
      <c r="AF91" s="36"/>
      <c r="AG91" s="41"/>
      <c r="AH91" s="41"/>
      <c r="AI91" s="36"/>
      <c r="AQ91" s="36"/>
      <c r="AR91" s="36"/>
      <c r="AS91" s="36"/>
      <c r="AT91" s="36"/>
      <c r="AU91" s="36"/>
      <c r="AW91" s="36"/>
      <c r="AX91" s="36"/>
      <c r="AY91" s="36"/>
      <c r="AZ91" s="36"/>
      <c r="BA91" s="36"/>
      <c r="BB91" s="36"/>
      <c r="BC91" s="36"/>
    </row>
    <row r="92" spans="1:55" x14ac:dyDescent="0.25">
      <c r="A92" s="60">
        <v>82</v>
      </c>
      <c r="B92" s="86">
        <f t="shared" si="9"/>
        <v>0</v>
      </c>
      <c r="C92" s="86">
        <f t="shared" si="12"/>
        <v>0</v>
      </c>
      <c r="D92" s="86">
        <f t="shared" si="13"/>
        <v>0</v>
      </c>
      <c r="E92" s="86"/>
      <c r="F92" s="86">
        <f t="shared" si="10"/>
        <v>0</v>
      </c>
      <c r="G92" s="86"/>
      <c r="H92" s="86"/>
      <c r="I92" s="86"/>
      <c r="J92" s="86">
        <f t="shared" si="8"/>
        <v>0</v>
      </c>
      <c r="K92" s="84">
        <f t="shared" si="11"/>
        <v>46874</v>
      </c>
      <c r="M92" s="36"/>
      <c r="O92" s="40"/>
      <c r="P92" s="40"/>
      <c r="Q92" s="40"/>
      <c r="R92" s="40"/>
      <c r="S92" s="40"/>
      <c r="T92" s="40"/>
      <c r="U92" s="40"/>
      <c r="V92" s="36"/>
      <c r="W92" s="36"/>
      <c r="X92" s="36"/>
      <c r="Y92" s="36"/>
      <c r="Z92" s="36"/>
      <c r="AB92" s="36"/>
      <c r="AC92" s="36"/>
      <c r="AD92" s="36"/>
      <c r="AE92" s="49"/>
      <c r="AF92" s="36"/>
      <c r="AG92" s="41"/>
      <c r="AH92" s="41"/>
      <c r="AI92" s="36"/>
      <c r="AQ92" s="36"/>
      <c r="AR92" s="36"/>
      <c r="AS92" s="36"/>
      <c r="AT92" s="36"/>
      <c r="AU92" s="36"/>
      <c r="AW92" s="36"/>
      <c r="AX92" s="36"/>
      <c r="AY92" s="36"/>
      <c r="AZ92" s="36"/>
      <c r="BA92" s="36"/>
      <c r="BB92" s="36"/>
      <c r="BC92" s="36"/>
    </row>
    <row r="93" spans="1:55" x14ac:dyDescent="0.25">
      <c r="A93" s="60">
        <v>83</v>
      </c>
      <c r="B93" s="86">
        <f t="shared" si="9"/>
        <v>0</v>
      </c>
      <c r="C93" s="86">
        <f t="shared" si="12"/>
        <v>0</v>
      </c>
      <c r="D93" s="86">
        <f t="shared" si="13"/>
        <v>0</v>
      </c>
      <c r="E93" s="86"/>
      <c r="F93" s="86">
        <f t="shared" si="10"/>
        <v>0</v>
      </c>
      <c r="G93" s="86"/>
      <c r="H93" s="86"/>
      <c r="I93" s="86"/>
      <c r="J93" s="86">
        <f t="shared" si="8"/>
        <v>0</v>
      </c>
      <c r="K93" s="84">
        <f t="shared" si="11"/>
        <v>46905</v>
      </c>
      <c r="M93" s="36"/>
      <c r="O93" s="40"/>
      <c r="P93" s="40"/>
      <c r="Q93" s="40"/>
      <c r="R93" s="40"/>
      <c r="S93" s="40"/>
      <c r="T93" s="40"/>
      <c r="U93" s="40"/>
      <c r="V93" s="36"/>
      <c r="W93" s="36"/>
      <c r="X93" s="36"/>
      <c r="Y93" s="36"/>
      <c r="Z93" s="36"/>
      <c r="AB93" s="36"/>
      <c r="AC93" s="36"/>
      <c r="AD93" s="36"/>
      <c r="AE93" s="49"/>
      <c r="AF93" s="36"/>
      <c r="AG93" s="41"/>
      <c r="AH93" s="41"/>
      <c r="AI93" s="36"/>
      <c r="AQ93" s="36"/>
      <c r="AR93" s="36"/>
      <c r="AS93" s="36"/>
      <c r="AT93" s="36"/>
      <c r="AU93" s="36"/>
      <c r="AW93" s="36"/>
      <c r="AX93" s="36"/>
      <c r="AY93" s="36"/>
      <c r="AZ93" s="36"/>
      <c r="BA93" s="36"/>
      <c r="BB93" s="36"/>
      <c r="BC93" s="36"/>
    </row>
    <row r="94" spans="1:55" x14ac:dyDescent="0.25">
      <c r="A94" s="81">
        <v>84</v>
      </c>
      <c r="B94" s="82">
        <f t="shared" si="9"/>
        <v>0</v>
      </c>
      <c r="C94" s="82">
        <f t="shared" si="12"/>
        <v>0</v>
      </c>
      <c r="D94" s="82">
        <f t="shared" si="13"/>
        <v>0</v>
      </c>
      <c r="E94" s="82"/>
      <c r="F94" s="82">
        <f t="shared" si="10"/>
        <v>0</v>
      </c>
      <c r="G94" s="82">
        <f>IF(B94&gt;0,B94*$J$2,0)</f>
        <v>0</v>
      </c>
      <c r="H94" s="82">
        <f>IF(B94&gt;0,H82,0)</f>
        <v>0</v>
      </c>
      <c r="I94" s="82"/>
      <c r="J94" s="82">
        <f t="shared" si="8"/>
        <v>0</v>
      </c>
      <c r="K94" s="84">
        <f t="shared" si="11"/>
        <v>46935</v>
      </c>
      <c r="M94" s="36"/>
      <c r="O94" s="40"/>
      <c r="P94" s="40"/>
      <c r="Q94" s="40"/>
      <c r="R94" s="40"/>
      <c r="S94" s="40"/>
      <c r="T94" s="40"/>
      <c r="U94" s="40"/>
      <c r="V94" s="36"/>
      <c r="W94" s="36"/>
      <c r="X94" s="36"/>
      <c r="Y94" s="36"/>
      <c r="Z94" s="36"/>
      <c r="AB94" s="36"/>
      <c r="AC94" s="36"/>
      <c r="AD94" s="36"/>
      <c r="AE94" s="49"/>
      <c r="AF94" s="36"/>
      <c r="AG94" s="41"/>
      <c r="AH94" s="41"/>
      <c r="AI94" s="36"/>
      <c r="AQ94" s="36"/>
      <c r="AR94" s="36"/>
      <c r="AS94" s="36"/>
      <c r="AT94" s="36"/>
      <c r="AU94" s="36"/>
      <c r="AW94" s="36"/>
      <c r="AX94" s="36"/>
      <c r="AY94" s="36"/>
      <c r="AZ94" s="36"/>
      <c r="BA94" s="36"/>
      <c r="BB94" s="36"/>
      <c r="BC94" s="36"/>
    </row>
    <row r="95" spans="1:55" x14ac:dyDescent="0.25">
      <c r="A95" s="60">
        <v>85</v>
      </c>
      <c r="B95" s="86">
        <f t="shared" si="9"/>
        <v>0</v>
      </c>
      <c r="C95" s="86">
        <f t="shared" si="12"/>
        <v>0</v>
      </c>
      <c r="D95" s="86">
        <f t="shared" si="13"/>
        <v>0</v>
      </c>
      <c r="E95" s="86"/>
      <c r="F95" s="86">
        <f t="shared" si="10"/>
        <v>0</v>
      </c>
      <c r="G95" s="86"/>
      <c r="H95" s="86"/>
      <c r="I95" s="86"/>
      <c r="J95" s="86">
        <f t="shared" si="8"/>
        <v>0</v>
      </c>
      <c r="K95" s="84">
        <f t="shared" si="11"/>
        <v>46966</v>
      </c>
      <c r="M95" s="36"/>
      <c r="O95" s="40"/>
      <c r="P95" s="40"/>
      <c r="Q95" s="40"/>
      <c r="R95" s="40"/>
      <c r="S95" s="40"/>
      <c r="T95" s="40"/>
      <c r="U95" s="40"/>
      <c r="V95" s="36"/>
      <c r="W95" s="36"/>
      <c r="X95" s="36"/>
      <c r="Y95" s="36"/>
      <c r="Z95" s="36"/>
      <c r="AB95" s="36"/>
      <c r="AC95" s="36"/>
      <c r="AD95" s="36"/>
      <c r="AE95" s="49"/>
      <c r="AF95" s="36"/>
      <c r="AG95" s="41"/>
      <c r="AH95" s="41"/>
      <c r="AI95" s="36"/>
      <c r="AQ95" s="36"/>
      <c r="AR95" s="36"/>
      <c r="AS95" s="36"/>
      <c r="AT95" s="36"/>
      <c r="AU95" s="36"/>
      <c r="AW95" s="36"/>
      <c r="AX95" s="36"/>
      <c r="AY95" s="36"/>
      <c r="AZ95" s="36"/>
      <c r="BA95" s="36"/>
      <c r="BB95" s="36"/>
      <c r="BC95" s="36"/>
    </row>
    <row r="96" spans="1:55" x14ac:dyDescent="0.25">
      <c r="A96" s="60">
        <v>86</v>
      </c>
      <c r="B96" s="86">
        <f t="shared" si="9"/>
        <v>0</v>
      </c>
      <c r="C96" s="86">
        <f t="shared" si="12"/>
        <v>0</v>
      </c>
      <c r="D96" s="86">
        <f t="shared" si="13"/>
        <v>0</v>
      </c>
      <c r="E96" s="86"/>
      <c r="F96" s="86">
        <f t="shared" si="10"/>
        <v>0</v>
      </c>
      <c r="G96" s="86"/>
      <c r="H96" s="86"/>
      <c r="I96" s="86"/>
      <c r="J96" s="86">
        <f t="shared" si="8"/>
        <v>0</v>
      </c>
      <c r="K96" s="84">
        <f t="shared" si="11"/>
        <v>46997</v>
      </c>
      <c r="M96" s="36"/>
      <c r="O96" s="40"/>
      <c r="P96" s="40"/>
      <c r="Q96" s="40"/>
      <c r="R96" s="40"/>
      <c r="S96" s="40"/>
      <c r="T96" s="40"/>
      <c r="U96" s="40"/>
      <c r="V96" s="36"/>
      <c r="W96" s="36"/>
      <c r="X96" s="36"/>
      <c r="Y96" s="36"/>
      <c r="Z96" s="36"/>
      <c r="AB96" s="36"/>
      <c r="AC96" s="36"/>
      <c r="AD96" s="36"/>
      <c r="AE96" s="49"/>
      <c r="AF96" s="36"/>
      <c r="AG96" s="41"/>
      <c r="AH96" s="41"/>
      <c r="AI96" s="36"/>
      <c r="AQ96" s="36"/>
      <c r="AR96" s="36"/>
      <c r="AS96" s="36"/>
      <c r="AT96" s="36"/>
      <c r="AU96" s="36"/>
      <c r="AW96" s="36"/>
      <c r="AX96" s="36"/>
      <c r="AY96" s="36"/>
      <c r="AZ96" s="36"/>
      <c r="BA96" s="36"/>
      <c r="BB96" s="36"/>
      <c r="BC96" s="36"/>
    </row>
    <row r="97" spans="1:55" x14ac:dyDescent="0.25">
      <c r="A97" s="60">
        <v>87</v>
      </c>
      <c r="B97" s="86">
        <f t="shared" si="9"/>
        <v>0</v>
      </c>
      <c r="C97" s="86">
        <f t="shared" si="12"/>
        <v>0</v>
      </c>
      <c r="D97" s="86">
        <f t="shared" si="13"/>
        <v>0</v>
      </c>
      <c r="E97" s="86"/>
      <c r="F97" s="86">
        <f t="shared" si="10"/>
        <v>0</v>
      </c>
      <c r="G97" s="86"/>
      <c r="H97" s="86"/>
      <c r="I97" s="86"/>
      <c r="J97" s="86">
        <f t="shared" si="8"/>
        <v>0</v>
      </c>
      <c r="K97" s="84">
        <f t="shared" si="11"/>
        <v>47027</v>
      </c>
      <c r="M97" s="36"/>
      <c r="O97" s="40"/>
      <c r="P97" s="40"/>
      <c r="Q97" s="40"/>
      <c r="R97" s="40"/>
      <c r="S97" s="40"/>
      <c r="T97" s="40"/>
      <c r="U97" s="40"/>
      <c r="V97" s="36"/>
      <c r="W97" s="36"/>
      <c r="X97" s="36"/>
      <c r="Y97" s="36"/>
      <c r="Z97" s="36"/>
      <c r="AB97" s="36"/>
      <c r="AC97" s="36"/>
      <c r="AD97" s="36"/>
      <c r="AE97" s="49"/>
      <c r="AF97" s="36"/>
      <c r="AG97" s="41"/>
      <c r="AH97" s="41"/>
      <c r="AI97" s="36"/>
      <c r="AQ97" s="36"/>
      <c r="AR97" s="36"/>
      <c r="AS97" s="36"/>
      <c r="AT97" s="36"/>
      <c r="AU97" s="36"/>
      <c r="AW97" s="36"/>
      <c r="AX97" s="36"/>
      <c r="AY97" s="36"/>
      <c r="AZ97" s="36"/>
      <c r="BA97" s="36"/>
      <c r="BB97" s="36"/>
      <c r="BC97" s="36"/>
    </row>
    <row r="98" spans="1:55" x14ac:dyDescent="0.25">
      <c r="A98" s="60">
        <v>88</v>
      </c>
      <c r="B98" s="86">
        <f t="shared" si="9"/>
        <v>0</v>
      </c>
      <c r="C98" s="86">
        <f t="shared" si="12"/>
        <v>0</v>
      </c>
      <c r="D98" s="86">
        <f t="shared" si="13"/>
        <v>0</v>
      </c>
      <c r="E98" s="86"/>
      <c r="F98" s="86">
        <f t="shared" si="10"/>
        <v>0</v>
      </c>
      <c r="G98" s="86"/>
      <c r="H98" s="86"/>
      <c r="I98" s="86"/>
      <c r="J98" s="86">
        <f t="shared" si="8"/>
        <v>0</v>
      </c>
      <c r="K98" s="84">
        <f t="shared" si="11"/>
        <v>47058</v>
      </c>
      <c r="M98" s="36"/>
      <c r="O98" s="40"/>
      <c r="P98" s="40"/>
      <c r="Q98" s="40"/>
      <c r="R98" s="40"/>
      <c r="S98" s="40"/>
      <c r="T98" s="40"/>
      <c r="U98" s="40"/>
      <c r="V98" s="36"/>
      <c r="W98" s="36"/>
      <c r="X98" s="36"/>
      <c r="Y98" s="36"/>
      <c r="Z98" s="36"/>
      <c r="AB98" s="36"/>
      <c r="AC98" s="36"/>
      <c r="AD98" s="36"/>
      <c r="AE98" s="49"/>
      <c r="AF98" s="36"/>
      <c r="AG98" s="41"/>
      <c r="AH98" s="41"/>
      <c r="AI98" s="36"/>
      <c r="AQ98" s="36"/>
      <c r="AR98" s="36"/>
      <c r="AS98" s="36"/>
      <c r="AT98" s="36"/>
      <c r="AU98" s="36"/>
      <c r="AW98" s="36"/>
      <c r="AX98" s="36"/>
      <c r="AY98" s="36"/>
      <c r="AZ98" s="36"/>
      <c r="BA98" s="36"/>
      <c r="BB98" s="36"/>
      <c r="BC98" s="36"/>
    </row>
    <row r="99" spans="1:55" x14ac:dyDescent="0.25">
      <c r="A99" s="60">
        <v>89</v>
      </c>
      <c r="B99" s="86">
        <f t="shared" si="9"/>
        <v>0</v>
      </c>
      <c r="C99" s="86">
        <f t="shared" si="12"/>
        <v>0</v>
      </c>
      <c r="D99" s="86">
        <f t="shared" si="13"/>
        <v>0</v>
      </c>
      <c r="E99" s="86"/>
      <c r="F99" s="86">
        <f t="shared" si="10"/>
        <v>0</v>
      </c>
      <c r="G99" s="86"/>
      <c r="H99" s="86"/>
      <c r="I99" s="86"/>
      <c r="J99" s="86">
        <f t="shared" si="8"/>
        <v>0</v>
      </c>
      <c r="K99" s="84">
        <f t="shared" si="11"/>
        <v>47088</v>
      </c>
      <c r="M99" s="36"/>
      <c r="O99" s="40"/>
      <c r="P99" s="40"/>
      <c r="Q99" s="40"/>
      <c r="R99" s="40"/>
      <c r="S99" s="40"/>
      <c r="T99" s="40"/>
      <c r="U99" s="40"/>
      <c r="V99" s="36"/>
      <c r="W99" s="36"/>
      <c r="X99" s="36"/>
      <c r="Y99" s="36"/>
      <c r="Z99" s="36"/>
      <c r="AB99" s="36"/>
      <c r="AC99" s="36"/>
      <c r="AD99" s="36"/>
      <c r="AE99" s="49"/>
      <c r="AF99" s="36"/>
      <c r="AG99" s="41"/>
      <c r="AH99" s="41"/>
      <c r="AI99" s="36"/>
      <c r="AQ99" s="36"/>
      <c r="AR99" s="36"/>
      <c r="AS99" s="36"/>
      <c r="AT99" s="36"/>
      <c r="AU99" s="36"/>
      <c r="AW99" s="36"/>
      <c r="AX99" s="36"/>
      <c r="AY99" s="36"/>
      <c r="AZ99" s="36"/>
      <c r="BA99" s="36"/>
      <c r="BB99" s="36"/>
      <c r="BC99" s="36"/>
    </row>
    <row r="100" spans="1:55" x14ac:dyDescent="0.25">
      <c r="A100" s="89">
        <v>90</v>
      </c>
      <c r="B100" s="90">
        <f t="shared" si="9"/>
        <v>0</v>
      </c>
      <c r="C100" s="90">
        <f t="shared" si="12"/>
        <v>0</v>
      </c>
      <c r="D100" s="90">
        <f t="shared" si="13"/>
        <v>0</v>
      </c>
      <c r="E100" s="90"/>
      <c r="F100" s="86">
        <f t="shared" si="10"/>
        <v>0</v>
      </c>
      <c r="G100" s="90"/>
      <c r="H100" s="90"/>
      <c r="I100" s="90"/>
      <c r="J100" s="90">
        <f t="shared" si="8"/>
        <v>0</v>
      </c>
      <c r="K100" s="84">
        <f t="shared" si="11"/>
        <v>47119</v>
      </c>
      <c r="M100" s="36"/>
      <c r="O100" s="40"/>
      <c r="P100" s="40"/>
      <c r="Q100" s="40"/>
      <c r="R100" s="40"/>
      <c r="S100" s="40"/>
      <c r="T100" s="40"/>
      <c r="U100" s="40"/>
      <c r="V100" s="36"/>
      <c r="W100" s="36"/>
      <c r="X100" s="36"/>
      <c r="Y100" s="36"/>
      <c r="Z100" s="36"/>
      <c r="AB100" s="36"/>
      <c r="AC100" s="36"/>
      <c r="AD100" s="36"/>
      <c r="AE100" s="49"/>
      <c r="AF100" s="36"/>
      <c r="AG100" s="41"/>
      <c r="AH100" s="41"/>
      <c r="AI100" s="36"/>
      <c r="AQ100" s="36"/>
      <c r="AR100" s="36"/>
      <c r="AS100" s="36"/>
      <c r="AT100" s="36"/>
      <c r="AU100" s="36"/>
      <c r="AW100" s="36"/>
      <c r="AX100" s="36"/>
      <c r="AY100" s="36"/>
      <c r="AZ100" s="36"/>
      <c r="BA100" s="36"/>
      <c r="BB100" s="36"/>
      <c r="BC100" s="36"/>
    </row>
    <row r="101" spans="1:55" x14ac:dyDescent="0.25">
      <c r="A101" s="60">
        <v>91</v>
      </c>
      <c r="B101" s="86">
        <f t="shared" si="9"/>
        <v>0</v>
      </c>
      <c r="C101" s="86">
        <f t="shared" si="12"/>
        <v>0</v>
      </c>
      <c r="D101" s="86">
        <f t="shared" si="13"/>
        <v>0</v>
      </c>
      <c r="E101" s="86"/>
      <c r="F101" s="86">
        <f t="shared" si="10"/>
        <v>0</v>
      </c>
      <c r="G101" s="86"/>
      <c r="H101" s="86"/>
      <c r="I101" s="86"/>
      <c r="J101" s="86">
        <f t="shared" si="8"/>
        <v>0</v>
      </c>
      <c r="K101" s="84">
        <f t="shared" si="11"/>
        <v>47150</v>
      </c>
      <c r="M101" s="36"/>
      <c r="O101" s="40"/>
      <c r="P101" s="40"/>
      <c r="Q101" s="40"/>
      <c r="R101" s="40"/>
      <c r="S101" s="40"/>
      <c r="T101" s="40"/>
      <c r="U101" s="40"/>
      <c r="V101" s="36"/>
      <c r="W101" s="36"/>
      <c r="X101" s="36"/>
      <c r="Y101" s="36"/>
      <c r="Z101" s="36"/>
      <c r="AB101" s="36"/>
      <c r="AC101" s="36"/>
      <c r="AD101" s="36"/>
      <c r="AE101" s="49"/>
      <c r="AF101" s="36"/>
      <c r="AG101" s="41"/>
      <c r="AH101" s="41"/>
      <c r="AI101" s="36"/>
      <c r="AQ101" s="36"/>
      <c r="AR101" s="36"/>
      <c r="AS101" s="36"/>
      <c r="AT101" s="36"/>
      <c r="AU101" s="36"/>
      <c r="AW101" s="36"/>
      <c r="AX101" s="36"/>
      <c r="AY101" s="36"/>
      <c r="AZ101" s="36"/>
      <c r="BA101" s="36"/>
      <c r="BB101" s="36"/>
      <c r="BC101" s="36"/>
    </row>
    <row r="102" spans="1:55" x14ac:dyDescent="0.25">
      <c r="A102" s="60">
        <v>92</v>
      </c>
      <c r="B102" s="86">
        <f t="shared" si="9"/>
        <v>0</v>
      </c>
      <c r="C102" s="86">
        <f t="shared" si="12"/>
        <v>0</v>
      </c>
      <c r="D102" s="86">
        <f t="shared" si="13"/>
        <v>0</v>
      </c>
      <c r="E102" s="86"/>
      <c r="F102" s="86">
        <f t="shared" si="10"/>
        <v>0</v>
      </c>
      <c r="G102" s="86"/>
      <c r="H102" s="86"/>
      <c r="I102" s="86"/>
      <c r="J102" s="86">
        <f t="shared" si="8"/>
        <v>0</v>
      </c>
      <c r="K102" s="84">
        <f t="shared" si="11"/>
        <v>47178</v>
      </c>
      <c r="M102" s="36"/>
      <c r="O102" s="40"/>
      <c r="P102" s="40"/>
      <c r="Q102" s="40"/>
      <c r="R102" s="40"/>
      <c r="S102" s="40"/>
      <c r="T102" s="40"/>
      <c r="U102" s="40"/>
      <c r="V102" s="36"/>
      <c r="W102" s="36"/>
      <c r="X102" s="36"/>
      <c r="Y102" s="36"/>
      <c r="Z102" s="36"/>
      <c r="AB102" s="36"/>
      <c r="AC102" s="36"/>
      <c r="AD102" s="36"/>
      <c r="AE102" s="49"/>
      <c r="AF102" s="36"/>
      <c r="AG102" s="41"/>
      <c r="AH102" s="41"/>
      <c r="AI102" s="36"/>
      <c r="AQ102" s="36"/>
      <c r="AR102" s="36"/>
      <c r="AS102" s="36"/>
      <c r="AT102" s="36"/>
      <c r="AU102" s="36"/>
      <c r="AW102" s="36"/>
      <c r="AX102" s="36"/>
      <c r="AY102" s="36"/>
      <c r="AZ102" s="36"/>
      <c r="BA102" s="36"/>
      <c r="BB102" s="36"/>
      <c r="BC102" s="36"/>
    </row>
    <row r="103" spans="1:55" x14ac:dyDescent="0.25">
      <c r="A103" s="60">
        <v>93</v>
      </c>
      <c r="B103" s="86">
        <f t="shared" si="9"/>
        <v>0</v>
      </c>
      <c r="C103" s="86">
        <f t="shared" si="12"/>
        <v>0</v>
      </c>
      <c r="D103" s="86">
        <f t="shared" si="13"/>
        <v>0</v>
      </c>
      <c r="E103" s="86"/>
      <c r="F103" s="86">
        <f t="shared" si="10"/>
        <v>0</v>
      </c>
      <c r="G103" s="86"/>
      <c r="H103" s="86"/>
      <c r="I103" s="86"/>
      <c r="J103" s="86">
        <f t="shared" si="8"/>
        <v>0</v>
      </c>
      <c r="K103" s="84">
        <f t="shared" si="11"/>
        <v>47209</v>
      </c>
      <c r="M103" s="36"/>
      <c r="O103" s="40"/>
      <c r="P103" s="40"/>
      <c r="Q103" s="40"/>
      <c r="R103" s="40"/>
      <c r="S103" s="40"/>
      <c r="T103" s="40"/>
      <c r="U103" s="40"/>
      <c r="V103" s="36"/>
      <c r="W103" s="36"/>
      <c r="X103" s="36"/>
      <c r="Y103" s="36"/>
      <c r="Z103" s="36"/>
      <c r="AB103" s="36"/>
      <c r="AC103" s="36"/>
      <c r="AD103" s="36"/>
      <c r="AE103" s="49"/>
      <c r="AF103" s="36"/>
      <c r="AG103" s="41"/>
      <c r="AH103" s="41"/>
      <c r="AI103" s="36"/>
      <c r="AQ103" s="36"/>
      <c r="AR103" s="36"/>
      <c r="AS103" s="36"/>
      <c r="AT103" s="36"/>
      <c r="AU103" s="36"/>
      <c r="AW103" s="36"/>
      <c r="AX103" s="36"/>
      <c r="AY103" s="36"/>
      <c r="AZ103" s="36"/>
      <c r="BA103" s="36"/>
      <c r="BB103" s="36"/>
      <c r="BC103" s="36"/>
    </row>
    <row r="104" spans="1:55" x14ac:dyDescent="0.25">
      <c r="A104" s="60">
        <v>94</v>
      </c>
      <c r="B104" s="86">
        <f t="shared" si="9"/>
        <v>0</v>
      </c>
      <c r="C104" s="86">
        <f t="shared" si="12"/>
        <v>0</v>
      </c>
      <c r="D104" s="86">
        <f t="shared" si="13"/>
        <v>0</v>
      </c>
      <c r="E104" s="86"/>
      <c r="F104" s="86">
        <f t="shared" si="10"/>
        <v>0</v>
      </c>
      <c r="G104" s="86"/>
      <c r="H104" s="86"/>
      <c r="I104" s="86"/>
      <c r="J104" s="86">
        <f t="shared" si="8"/>
        <v>0</v>
      </c>
      <c r="K104" s="84">
        <f t="shared" si="11"/>
        <v>47239</v>
      </c>
      <c r="M104" s="36"/>
      <c r="O104" s="40"/>
      <c r="P104" s="40"/>
      <c r="Q104" s="40"/>
      <c r="R104" s="40"/>
      <c r="S104" s="40"/>
      <c r="T104" s="40"/>
      <c r="U104" s="40"/>
      <c r="V104" s="36"/>
      <c r="W104" s="36"/>
      <c r="X104" s="36"/>
      <c r="Y104" s="36"/>
      <c r="Z104" s="36"/>
      <c r="AB104" s="36"/>
      <c r="AC104" s="36"/>
      <c r="AD104" s="36"/>
      <c r="AE104" s="49"/>
      <c r="AF104" s="36"/>
      <c r="AG104" s="41"/>
      <c r="AH104" s="41"/>
      <c r="AI104" s="36"/>
      <c r="AQ104" s="36"/>
      <c r="AR104" s="36"/>
      <c r="AS104" s="36"/>
      <c r="AT104" s="36"/>
      <c r="AU104" s="36"/>
      <c r="AW104" s="36"/>
      <c r="AX104" s="36"/>
      <c r="AY104" s="36"/>
      <c r="AZ104" s="36"/>
      <c r="BA104" s="36"/>
      <c r="BB104" s="36"/>
      <c r="BC104" s="36"/>
    </row>
    <row r="105" spans="1:55" x14ac:dyDescent="0.25">
      <c r="A105" s="60">
        <v>95</v>
      </c>
      <c r="B105" s="86">
        <f t="shared" si="9"/>
        <v>0</v>
      </c>
      <c r="C105" s="86">
        <f t="shared" si="12"/>
        <v>0</v>
      </c>
      <c r="D105" s="86">
        <f t="shared" si="13"/>
        <v>0</v>
      </c>
      <c r="E105" s="86"/>
      <c r="F105" s="86">
        <f t="shared" si="10"/>
        <v>0</v>
      </c>
      <c r="G105" s="86"/>
      <c r="H105" s="86"/>
      <c r="I105" s="86"/>
      <c r="J105" s="86">
        <f t="shared" si="8"/>
        <v>0</v>
      </c>
      <c r="K105" s="84">
        <f t="shared" si="11"/>
        <v>47270</v>
      </c>
      <c r="M105" s="36"/>
      <c r="O105" s="40"/>
      <c r="P105" s="40"/>
      <c r="Q105" s="40"/>
      <c r="R105" s="40"/>
      <c r="S105" s="40"/>
      <c r="T105" s="40"/>
      <c r="U105" s="40"/>
      <c r="V105" s="36"/>
      <c r="W105" s="36"/>
      <c r="X105" s="36"/>
      <c r="Y105" s="36"/>
      <c r="Z105" s="36"/>
      <c r="AB105" s="36"/>
      <c r="AC105" s="36"/>
      <c r="AD105" s="36"/>
      <c r="AE105" s="49"/>
      <c r="AF105" s="36"/>
      <c r="AG105" s="41"/>
      <c r="AH105" s="41"/>
      <c r="AI105" s="36"/>
      <c r="AQ105" s="36"/>
      <c r="AR105" s="36"/>
      <c r="AS105" s="36"/>
      <c r="AT105" s="36"/>
      <c r="AU105" s="36"/>
      <c r="AW105" s="36"/>
      <c r="AX105" s="36"/>
      <c r="AY105" s="36"/>
      <c r="AZ105" s="36"/>
      <c r="BA105" s="36"/>
      <c r="BB105" s="36"/>
      <c r="BC105" s="36"/>
    </row>
    <row r="106" spans="1:55" x14ac:dyDescent="0.25">
      <c r="A106" s="81">
        <v>96</v>
      </c>
      <c r="B106" s="82">
        <f t="shared" si="9"/>
        <v>0</v>
      </c>
      <c r="C106" s="82">
        <f t="shared" si="12"/>
        <v>0</v>
      </c>
      <c r="D106" s="82">
        <f t="shared" si="13"/>
        <v>0</v>
      </c>
      <c r="E106" s="82"/>
      <c r="F106" s="82">
        <f t="shared" si="10"/>
        <v>0</v>
      </c>
      <c r="G106" s="82">
        <f>IF(B106&gt;0,B106*$J$2,0)</f>
        <v>0</v>
      </c>
      <c r="H106" s="82">
        <f>IF(B106&gt;0,H94,0)</f>
        <v>0</v>
      </c>
      <c r="I106" s="82"/>
      <c r="J106" s="82">
        <f t="shared" si="8"/>
        <v>0</v>
      </c>
      <c r="K106" s="84">
        <f t="shared" si="11"/>
        <v>47300</v>
      </c>
      <c r="M106" s="36"/>
      <c r="O106" s="40"/>
      <c r="P106" s="40"/>
      <c r="Q106" s="40"/>
      <c r="R106" s="40"/>
      <c r="S106" s="40"/>
      <c r="T106" s="40"/>
      <c r="U106" s="40"/>
      <c r="V106" s="36"/>
      <c r="W106" s="36"/>
      <c r="X106" s="36"/>
      <c r="Y106" s="36"/>
      <c r="Z106" s="36"/>
      <c r="AB106" s="36"/>
      <c r="AC106" s="36"/>
      <c r="AD106" s="36"/>
      <c r="AE106" s="49"/>
      <c r="AF106" s="36"/>
      <c r="AG106" s="41"/>
      <c r="AH106" s="41"/>
      <c r="AI106" s="36"/>
      <c r="AQ106" s="36"/>
      <c r="AR106" s="36"/>
      <c r="AS106" s="36"/>
      <c r="AT106" s="36"/>
      <c r="AU106" s="36"/>
      <c r="AW106" s="36"/>
      <c r="AX106" s="36"/>
      <c r="AY106" s="36"/>
      <c r="AZ106" s="36"/>
      <c r="BA106" s="36"/>
      <c r="BB106" s="36"/>
      <c r="BC106" s="36"/>
    </row>
    <row r="107" spans="1:55" x14ac:dyDescent="0.25">
      <c r="A107" s="60">
        <v>97</v>
      </c>
      <c r="B107" s="86">
        <f t="shared" si="9"/>
        <v>0</v>
      </c>
      <c r="C107" s="86">
        <f t="shared" si="12"/>
        <v>0</v>
      </c>
      <c r="D107" s="86">
        <f t="shared" si="13"/>
        <v>0</v>
      </c>
      <c r="E107" s="86"/>
      <c r="F107" s="86">
        <f t="shared" si="10"/>
        <v>0</v>
      </c>
      <c r="G107" s="86"/>
      <c r="H107" s="86"/>
      <c r="I107" s="86"/>
      <c r="J107" s="86">
        <f t="shared" si="8"/>
        <v>0</v>
      </c>
      <c r="K107" s="84">
        <f t="shared" si="11"/>
        <v>47331</v>
      </c>
      <c r="M107" s="36"/>
      <c r="O107" s="40"/>
      <c r="P107" s="40"/>
      <c r="Q107" s="40"/>
      <c r="R107" s="40"/>
      <c r="S107" s="40"/>
      <c r="T107" s="40"/>
      <c r="U107" s="40"/>
      <c r="V107" s="36"/>
      <c r="W107" s="36"/>
      <c r="X107" s="36"/>
      <c r="Y107" s="36"/>
      <c r="Z107" s="36"/>
      <c r="AB107" s="36"/>
      <c r="AC107" s="36"/>
      <c r="AD107" s="36"/>
      <c r="AE107" s="49"/>
      <c r="AF107" s="36"/>
      <c r="AG107" s="41"/>
      <c r="AH107" s="41"/>
      <c r="AI107" s="36"/>
      <c r="AQ107" s="36"/>
      <c r="AR107" s="36"/>
      <c r="AS107" s="36"/>
      <c r="AT107" s="36"/>
      <c r="AU107" s="36"/>
      <c r="AW107" s="36"/>
      <c r="AX107" s="36"/>
      <c r="AY107" s="36"/>
      <c r="AZ107" s="36"/>
      <c r="BA107" s="36"/>
      <c r="BB107" s="36"/>
      <c r="BC107" s="36"/>
    </row>
    <row r="108" spans="1:55" x14ac:dyDescent="0.25">
      <c r="A108" s="60">
        <v>98</v>
      </c>
      <c r="B108" s="86">
        <f t="shared" si="9"/>
        <v>0</v>
      </c>
      <c r="C108" s="86">
        <f t="shared" si="12"/>
        <v>0</v>
      </c>
      <c r="D108" s="86">
        <f t="shared" si="13"/>
        <v>0</v>
      </c>
      <c r="E108" s="86"/>
      <c r="F108" s="86">
        <f t="shared" si="10"/>
        <v>0</v>
      </c>
      <c r="G108" s="86"/>
      <c r="H108" s="86"/>
      <c r="I108" s="86"/>
      <c r="J108" s="86">
        <f t="shared" si="8"/>
        <v>0</v>
      </c>
      <c r="K108" s="84">
        <f t="shared" si="11"/>
        <v>47362</v>
      </c>
      <c r="M108" s="36"/>
      <c r="O108" s="40"/>
      <c r="P108" s="40"/>
      <c r="Q108" s="40"/>
      <c r="R108" s="40"/>
      <c r="S108" s="40"/>
      <c r="T108" s="40"/>
      <c r="U108" s="40"/>
      <c r="V108" s="36"/>
      <c r="W108" s="36"/>
      <c r="X108" s="36"/>
      <c r="Y108" s="36"/>
      <c r="Z108" s="36"/>
      <c r="AB108" s="36"/>
      <c r="AC108" s="36"/>
      <c r="AD108" s="36"/>
      <c r="AE108" s="49"/>
      <c r="AF108" s="36"/>
      <c r="AG108" s="41"/>
      <c r="AH108" s="41"/>
      <c r="AI108" s="36"/>
      <c r="AQ108" s="36"/>
      <c r="AR108" s="36"/>
      <c r="AS108" s="36"/>
      <c r="AT108" s="36"/>
      <c r="AU108" s="36"/>
      <c r="AW108" s="36"/>
      <c r="AX108" s="36"/>
      <c r="AY108" s="36"/>
      <c r="AZ108" s="36"/>
      <c r="BA108" s="36"/>
      <c r="BB108" s="36"/>
      <c r="BC108" s="36"/>
    </row>
    <row r="109" spans="1:55" x14ac:dyDescent="0.25">
      <c r="A109" s="60">
        <v>99</v>
      </c>
      <c r="B109" s="86">
        <f t="shared" si="9"/>
        <v>0</v>
      </c>
      <c r="C109" s="86">
        <f t="shared" si="12"/>
        <v>0</v>
      </c>
      <c r="D109" s="86">
        <f t="shared" si="13"/>
        <v>0</v>
      </c>
      <c r="E109" s="86"/>
      <c r="F109" s="86">
        <f t="shared" si="10"/>
        <v>0</v>
      </c>
      <c r="G109" s="86"/>
      <c r="H109" s="86"/>
      <c r="I109" s="86"/>
      <c r="J109" s="86">
        <f t="shared" si="8"/>
        <v>0</v>
      </c>
      <c r="K109" s="84">
        <f t="shared" si="11"/>
        <v>47392</v>
      </c>
      <c r="M109" s="36"/>
      <c r="O109" s="40"/>
      <c r="P109" s="40"/>
      <c r="Q109" s="40"/>
      <c r="R109" s="40"/>
      <c r="S109" s="40"/>
      <c r="T109" s="40"/>
      <c r="U109" s="40"/>
      <c r="V109" s="36"/>
      <c r="W109" s="36"/>
      <c r="X109" s="36"/>
      <c r="Y109" s="36"/>
      <c r="Z109" s="36"/>
      <c r="AB109" s="36"/>
      <c r="AC109" s="36"/>
      <c r="AD109" s="36"/>
      <c r="AE109" s="49"/>
      <c r="AF109" s="36"/>
      <c r="AG109" s="41"/>
      <c r="AH109" s="41"/>
      <c r="AI109" s="36"/>
      <c r="AQ109" s="36"/>
      <c r="AR109" s="36"/>
      <c r="AS109" s="36"/>
      <c r="AT109" s="36"/>
      <c r="AU109" s="36"/>
      <c r="AW109" s="36"/>
      <c r="AX109" s="36"/>
      <c r="AY109" s="36"/>
      <c r="AZ109" s="36"/>
      <c r="BA109" s="36"/>
      <c r="BB109" s="36"/>
      <c r="BC109" s="36"/>
    </row>
    <row r="110" spans="1:55" x14ac:dyDescent="0.25">
      <c r="A110" s="60">
        <v>100</v>
      </c>
      <c r="B110" s="86">
        <f t="shared" si="9"/>
        <v>0</v>
      </c>
      <c r="C110" s="86">
        <f t="shared" si="12"/>
        <v>0</v>
      </c>
      <c r="D110" s="86">
        <f t="shared" si="13"/>
        <v>0</v>
      </c>
      <c r="E110" s="86"/>
      <c r="F110" s="86">
        <f t="shared" si="10"/>
        <v>0</v>
      </c>
      <c r="G110" s="86"/>
      <c r="H110" s="86"/>
      <c r="I110" s="86"/>
      <c r="J110" s="86">
        <f t="shared" si="8"/>
        <v>0</v>
      </c>
      <c r="K110" s="84">
        <f t="shared" si="11"/>
        <v>47423</v>
      </c>
      <c r="M110" s="36"/>
      <c r="O110" s="40"/>
      <c r="P110" s="40"/>
      <c r="Q110" s="40"/>
      <c r="R110" s="40"/>
      <c r="S110" s="40"/>
      <c r="T110" s="40"/>
      <c r="U110" s="40"/>
      <c r="V110" s="36"/>
      <c r="W110" s="36"/>
      <c r="X110" s="36"/>
      <c r="Y110" s="36"/>
      <c r="Z110" s="36"/>
      <c r="AB110" s="36"/>
      <c r="AC110" s="36"/>
      <c r="AD110" s="36"/>
      <c r="AE110" s="49"/>
      <c r="AF110" s="36"/>
      <c r="AG110" s="41"/>
      <c r="AH110" s="41"/>
      <c r="AI110" s="36"/>
      <c r="AQ110" s="36"/>
      <c r="AR110" s="36"/>
      <c r="AS110" s="36"/>
      <c r="AT110" s="36"/>
      <c r="AU110" s="36"/>
      <c r="AW110" s="36"/>
      <c r="AX110" s="36"/>
      <c r="AY110" s="36"/>
      <c r="AZ110" s="36"/>
      <c r="BA110" s="36"/>
      <c r="BB110" s="36"/>
      <c r="BC110" s="36"/>
    </row>
    <row r="111" spans="1:55" x14ac:dyDescent="0.25">
      <c r="A111" s="60">
        <v>101</v>
      </c>
      <c r="B111" s="86">
        <f t="shared" si="9"/>
        <v>0</v>
      </c>
      <c r="C111" s="86">
        <f t="shared" si="12"/>
        <v>0</v>
      </c>
      <c r="D111" s="86">
        <f t="shared" si="13"/>
        <v>0</v>
      </c>
      <c r="E111" s="86"/>
      <c r="F111" s="86">
        <f t="shared" si="10"/>
        <v>0</v>
      </c>
      <c r="G111" s="86"/>
      <c r="H111" s="86"/>
      <c r="I111" s="86"/>
      <c r="J111" s="86">
        <f t="shared" si="8"/>
        <v>0</v>
      </c>
      <c r="K111" s="84">
        <f t="shared" si="11"/>
        <v>47453</v>
      </c>
      <c r="M111" s="36"/>
      <c r="O111" s="40"/>
      <c r="P111" s="40"/>
      <c r="Q111" s="40"/>
      <c r="R111" s="40"/>
      <c r="S111" s="40"/>
      <c r="T111" s="40"/>
      <c r="U111" s="40"/>
      <c r="V111" s="36"/>
      <c r="W111" s="36"/>
      <c r="X111" s="36"/>
      <c r="Y111" s="36"/>
      <c r="Z111" s="36"/>
      <c r="AB111" s="36"/>
      <c r="AC111" s="36"/>
      <c r="AD111" s="36"/>
      <c r="AE111" s="49"/>
      <c r="AF111" s="36"/>
      <c r="AG111" s="41"/>
      <c r="AH111" s="41"/>
      <c r="AI111" s="36"/>
      <c r="AQ111" s="36"/>
      <c r="AR111" s="36"/>
      <c r="AS111" s="36"/>
      <c r="AT111" s="36"/>
      <c r="AU111" s="36"/>
      <c r="AW111" s="36"/>
      <c r="AX111" s="36"/>
      <c r="AY111" s="36"/>
      <c r="AZ111" s="36"/>
      <c r="BA111" s="36"/>
      <c r="BB111" s="36"/>
      <c r="BC111" s="36"/>
    </row>
    <row r="112" spans="1:55" x14ac:dyDescent="0.25">
      <c r="A112" s="60">
        <v>102</v>
      </c>
      <c r="B112" s="86">
        <f t="shared" si="9"/>
        <v>0</v>
      </c>
      <c r="C112" s="86">
        <f t="shared" si="12"/>
        <v>0</v>
      </c>
      <c r="D112" s="86">
        <f t="shared" si="13"/>
        <v>0</v>
      </c>
      <c r="E112" s="86"/>
      <c r="F112" s="86">
        <f t="shared" si="10"/>
        <v>0</v>
      </c>
      <c r="G112" s="86"/>
      <c r="H112" s="86"/>
      <c r="I112" s="86"/>
      <c r="J112" s="86">
        <f t="shared" si="8"/>
        <v>0</v>
      </c>
      <c r="K112" s="84">
        <f t="shared" si="11"/>
        <v>47484</v>
      </c>
      <c r="M112" s="36"/>
      <c r="O112" s="40"/>
      <c r="P112" s="40"/>
      <c r="Q112" s="40"/>
      <c r="R112" s="40"/>
      <c r="S112" s="40"/>
      <c r="T112" s="40"/>
      <c r="U112" s="40"/>
      <c r="V112" s="36"/>
      <c r="W112" s="36"/>
      <c r="X112" s="36"/>
      <c r="Y112" s="36"/>
      <c r="Z112" s="36"/>
      <c r="AB112" s="36"/>
      <c r="AC112" s="36"/>
      <c r="AD112" s="36"/>
      <c r="AE112" s="49"/>
      <c r="AF112" s="36"/>
      <c r="AG112" s="41"/>
      <c r="AH112" s="41"/>
      <c r="AI112" s="36"/>
      <c r="AQ112" s="36"/>
      <c r="AR112" s="36"/>
      <c r="AS112" s="36"/>
      <c r="AT112" s="36"/>
      <c r="AU112" s="36"/>
      <c r="AW112" s="36"/>
      <c r="AX112" s="36"/>
      <c r="AY112" s="36"/>
      <c r="AZ112" s="36"/>
      <c r="BA112" s="36"/>
      <c r="BB112" s="36"/>
      <c r="BC112" s="36"/>
    </row>
    <row r="113" spans="1:55" x14ac:dyDescent="0.25">
      <c r="A113" s="60">
        <v>103</v>
      </c>
      <c r="B113" s="86">
        <f t="shared" si="9"/>
        <v>0</v>
      </c>
      <c r="C113" s="86">
        <f t="shared" si="12"/>
        <v>0</v>
      </c>
      <c r="D113" s="86">
        <f t="shared" si="13"/>
        <v>0</v>
      </c>
      <c r="E113" s="86"/>
      <c r="F113" s="86">
        <f t="shared" si="10"/>
        <v>0</v>
      </c>
      <c r="G113" s="86"/>
      <c r="H113" s="86"/>
      <c r="I113" s="86"/>
      <c r="J113" s="86">
        <f t="shared" si="8"/>
        <v>0</v>
      </c>
      <c r="K113" s="84">
        <f t="shared" si="11"/>
        <v>47515</v>
      </c>
      <c r="M113" s="36"/>
      <c r="O113" s="40"/>
      <c r="P113" s="40"/>
      <c r="Q113" s="40"/>
      <c r="R113" s="40"/>
      <c r="S113" s="40"/>
      <c r="T113" s="40"/>
      <c r="U113" s="40"/>
      <c r="V113" s="36"/>
      <c r="W113" s="36"/>
      <c r="X113" s="36"/>
      <c r="Y113" s="36"/>
      <c r="Z113" s="36"/>
      <c r="AB113" s="36"/>
      <c r="AC113" s="36"/>
      <c r="AD113" s="36"/>
      <c r="AE113" s="49"/>
      <c r="AF113" s="36"/>
      <c r="AG113" s="41"/>
      <c r="AH113" s="41"/>
      <c r="AI113" s="36"/>
      <c r="AQ113" s="36"/>
      <c r="AR113" s="36"/>
      <c r="AS113" s="36"/>
      <c r="AT113" s="36"/>
      <c r="AU113" s="36"/>
      <c r="AW113" s="36"/>
      <c r="AX113" s="36"/>
      <c r="AY113" s="36"/>
      <c r="AZ113" s="36"/>
      <c r="BA113" s="36"/>
      <c r="BB113" s="36"/>
      <c r="BC113" s="36"/>
    </row>
    <row r="114" spans="1:55" x14ac:dyDescent="0.25">
      <c r="A114" s="60">
        <v>104</v>
      </c>
      <c r="B114" s="86">
        <f t="shared" si="9"/>
        <v>0</v>
      </c>
      <c r="C114" s="86">
        <f t="shared" si="12"/>
        <v>0</v>
      </c>
      <c r="D114" s="86">
        <f t="shared" si="13"/>
        <v>0</v>
      </c>
      <c r="E114" s="86"/>
      <c r="F114" s="86">
        <f t="shared" si="10"/>
        <v>0</v>
      </c>
      <c r="G114" s="86"/>
      <c r="H114" s="86"/>
      <c r="I114" s="86"/>
      <c r="J114" s="86">
        <f t="shared" si="8"/>
        <v>0</v>
      </c>
      <c r="K114" s="84">
        <f t="shared" si="11"/>
        <v>47543</v>
      </c>
      <c r="M114" s="36"/>
      <c r="O114" s="40"/>
      <c r="P114" s="40"/>
      <c r="Q114" s="40"/>
      <c r="R114" s="40"/>
      <c r="S114" s="40"/>
      <c r="T114" s="40"/>
      <c r="U114" s="40"/>
      <c r="V114" s="36"/>
      <c r="W114" s="36"/>
      <c r="X114" s="36"/>
      <c r="Y114" s="36"/>
      <c r="Z114" s="36"/>
      <c r="AB114" s="36"/>
      <c r="AC114" s="36"/>
      <c r="AD114" s="36"/>
      <c r="AE114" s="49"/>
      <c r="AF114" s="36"/>
      <c r="AG114" s="41"/>
      <c r="AH114" s="41"/>
      <c r="AI114" s="36"/>
      <c r="AQ114" s="36"/>
      <c r="AR114" s="36"/>
      <c r="AS114" s="36"/>
      <c r="AT114" s="36"/>
      <c r="AU114" s="36"/>
      <c r="AW114" s="36"/>
      <c r="AX114" s="36"/>
      <c r="AY114" s="36"/>
      <c r="AZ114" s="36"/>
      <c r="BA114" s="36"/>
      <c r="BB114" s="36"/>
      <c r="BC114" s="36"/>
    </row>
    <row r="115" spans="1:55" x14ac:dyDescent="0.25">
      <c r="A115" s="60">
        <v>105</v>
      </c>
      <c r="B115" s="86">
        <f t="shared" si="9"/>
        <v>0</v>
      </c>
      <c r="C115" s="86">
        <f t="shared" si="12"/>
        <v>0</v>
      </c>
      <c r="D115" s="86">
        <f t="shared" si="13"/>
        <v>0</v>
      </c>
      <c r="E115" s="86"/>
      <c r="F115" s="86">
        <f t="shared" si="10"/>
        <v>0</v>
      </c>
      <c r="G115" s="86"/>
      <c r="H115" s="86"/>
      <c r="I115" s="86"/>
      <c r="J115" s="86">
        <f t="shared" si="8"/>
        <v>0</v>
      </c>
      <c r="K115" s="84">
        <f t="shared" si="11"/>
        <v>47574</v>
      </c>
      <c r="M115" s="36"/>
      <c r="O115" s="40"/>
      <c r="P115" s="40"/>
      <c r="Q115" s="40"/>
      <c r="R115" s="40"/>
      <c r="S115" s="40"/>
      <c r="T115" s="40"/>
      <c r="U115" s="40"/>
      <c r="V115" s="36"/>
      <c r="W115" s="36"/>
      <c r="X115" s="36"/>
      <c r="Y115" s="36"/>
      <c r="Z115" s="36"/>
      <c r="AB115" s="36"/>
      <c r="AC115" s="36"/>
      <c r="AD115" s="36"/>
      <c r="AE115" s="49"/>
      <c r="AF115" s="36"/>
      <c r="AG115" s="41"/>
      <c r="AH115" s="41"/>
      <c r="AI115" s="36"/>
      <c r="AQ115" s="36"/>
      <c r="AR115" s="36"/>
      <c r="AS115" s="36"/>
      <c r="AT115" s="36"/>
      <c r="AU115" s="36"/>
      <c r="AW115" s="36"/>
      <c r="AX115" s="36"/>
      <c r="AY115" s="36"/>
      <c r="AZ115" s="36"/>
      <c r="BA115" s="36"/>
      <c r="BB115" s="36"/>
      <c r="BC115" s="36"/>
    </row>
    <row r="116" spans="1:55" x14ac:dyDescent="0.25">
      <c r="A116" s="60">
        <v>106</v>
      </c>
      <c r="B116" s="86">
        <f t="shared" si="9"/>
        <v>0</v>
      </c>
      <c r="C116" s="86">
        <f t="shared" si="12"/>
        <v>0</v>
      </c>
      <c r="D116" s="86">
        <f t="shared" si="13"/>
        <v>0</v>
      </c>
      <c r="E116" s="86"/>
      <c r="F116" s="86">
        <f t="shared" si="10"/>
        <v>0</v>
      </c>
      <c r="G116" s="86"/>
      <c r="H116" s="86"/>
      <c r="I116" s="86"/>
      <c r="J116" s="86">
        <f t="shared" si="8"/>
        <v>0</v>
      </c>
      <c r="K116" s="84">
        <f t="shared" si="11"/>
        <v>47604</v>
      </c>
      <c r="M116" s="36"/>
      <c r="O116" s="40"/>
      <c r="P116" s="40"/>
      <c r="Q116" s="40"/>
      <c r="R116" s="40"/>
      <c r="S116" s="40"/>
      <c r="T116" s="40"/>
      <c r="U116" s="40"/>
      <c r="V116" s="36"/>
      <c r="W116" s="36"/>
      <c r="X116" s="36"/>
      <c r="Y116" s="36"/>
      <c r="Z116" s="36"/>
      <c r="AB116" s="36"/>
      <c r="AC116" s="36"/>
      <c r="AD116" s="36"/>
      <c r="AE116" s="49"/>
      <c r="AF116" s="36"/>
      <c r="AG116" s="41"/>
      <c r="AH116" s="41"/>
      <c r="AI116" s="36"/>
      <c r="AQ116" s="36"/>
      <c r="AR116" s="36"/>
      <c r="AS116" s="36"/>
      <c r="AT116" s="36"/>
      <c r="AU116" s="36"/>
      <c r="AW116" s="36"/>
      <c r="AX116" s="36"/>
      <c r="AY116" s="36"/>
      <c r="AZ116" s="36"/>
      <c r="BA116" s="36"/>
      <c r="BB116" s="36"/>
      <c r="BC116" s="36"/>
    </row>
    <row r="117" spans="1:55" x14ac:dyDescent="0.25">
      <c r="A117" s="60">
        <v>107</v>
      </c>
      <c r="B117" s="86">
        <f t="shared" si="9"/>
        <v>0</v>
      </c>
      <c r="C117" s="86">
        <f t="shared" si="12"/>
        <v>0</v>
      </c>
      <c r="D117" s="86">
        <f t="shared" si="13"/>
        <v>0</v>
      </c>
      <c r="E117" s="86"/>
      <c r="F117" s="86">
        <f t="shared" si="10"/>
        <v>0</v>
      </c>
      <c r="G117" s="86"/>
      <c r="H117" s="86"/>
      <c r="I117" s="86"/>
      <c r="J117" s="86">
        <f t="shared" si="8"/>
        <v>0</v>
      </c>
      <c r="K117" s="84">
        <f t="shared" si="11"/>
        <v>47635</v>
      </c>
      <c r="M117" s="36"/>
      <c r="O117" s="40"/>
      <c r="P117" s="40"/>
      <c r="Q117" s="40"/>
      <c r="R117" s="40"/>
      <c r="S117" s="40"/>
      <c r="T117" s="40"/>
      <c r="U117" s="40"/>
      <c r="V117" s="36"/>
      <c r="W117" s="36"/>
      <c r="X117" s="36"/>
      <c r="Y117" s="36"/>
      <c r="Z117" s="36"/>
      <c r="AB117" s="36"/>
      <c r="AC117" s="36"/>
      <c r="AD117" s="36"/>
      <c r="AE117" s="49"/>
      <c r="AF117" s="36"/>
      <c r="AG117" s="41"/>
      <c r="AH117" s="41"/>
      <c r="AI117" s="36"/>
      <c r="AQ117" s="36"/>
      <c r="AR117" s="36"/>
      <c r="AS117" s="36"/>
      <c r="AT117" s="36"/>
      <c r="AU117" s="36"/>
      <c r="AW117" s="36"/>
      <c r="AX117" s="36"/>
      <c r="AY117" s="36"/>
      <c r="AZ117" s="36"/>
      <c r="BA117" s="36"/>
      <c r="BB117" s="36"/>
      <c r="BC117" s="36"/>
    </row>
    <row r="118" spans="1:55" x14ac:dyDescent="0.25">
      <c r="A118" s="81">
        <v>108</v>
      </c>
      <c r="B118" s="82">
        <f t="shared" si="9"/>
        <v>0</v>
      </c>
      <c r="C118" s="82">
        <f t="shared" si="12"/>
        <v>0</v>
      </c>
      <c r="D118" s="82">
        <f t="shared" si="13"/>
        <v>0</v>
      </c>
      <c r="E118" s="82"/>
      <c r="F118" s="82">
        <f t="shared" si="10"/>
        <v>0</v>
      </c>
      <c r="G118" s="82">
        <f>IF(B118&gt;0,B118*$J$2,0)</f>
        <v>0</v>
      </c>
      <c r="H118" s="82">
        <f>IF(B118&gt;0,H106,0)</f>
        <v>0</v>
      </c>
      <c r="I118" s="82"/>
      <c r="J118" s="82">
        <f t="shared" si="8"/>
        <v>0</v>
      </c>
      <c r="K118" s="84">
        <f t="shared" si="11"/>
        <v>47665</v>
      </c>
      <c r="M118" s="36"/>
      <c r="O118" s="40"/>
      <c r="P118" s="40"/>
      <c r="Q118" s="40"/>
      <c r="R118" s="40"/>
      <c r="S118" s="40"/>
      <c r="T118" s="40"/>
      <c r="U118" s="40"/>
      <c r="V118" s="36"/>
      <c r="W118" s="36"/>
      <c r="X118" s="36"/>
      <c r="Y118" s="36"/>
      <c r="Z118" s="36"/>
      <c r="AB118" s="36"/>
      <c r="AC118" s="36"/>
      <c r="AD118" s="36"/>
      <c r="AE118" s="49"/>
      <c r="AF118" s="36"/>
      <c r="AG118" s="41"/>
      <c r="AH118" s="41"/>
      <c r="AI118" s="36"/>
      <c r="AQ118" s="36"/>
      <c r="AR118" s="36"/>
      <c r="AS118" s="36"/>
      <c r="AT118" s="36"/>
      <c r="AU118" s="36"/>
      <c r="AW118" s="36"/>
      <c r="AX118" s="36"/>
      <c r="AY118" s="36"/>
      <c r="AZ118" s="36"/>
      <c r="BA118" s="36"/>
      <c r="BB118" s="36"/>
      <c r="BC118" s="36"/>
    </row>
    <row r="119" spans="1:55" x14ac:dyDescent="0.25">
      <c r="A119" s="60">
        <v>109</v>
      </c>
      <c r="B119" s="86">
        <f t="shared" si="9"/>
        <v>0</v>
      </c>
      <c r="C119" s="86">
        <f t="shared" si="12"/>
        <v>0</v>
      </c>
      <c r="D119" s="86">
        <f t="shared" si="13"/>
        <v>0</v>
      </c>
      <c r="E119" s="86"/>
      <c r="F119" s="86">
        <f t="shared" si="10"/>
        <v>0</v>
      </c>
      <c r="G119" s="86"/>
      <c r="H119" s="86"/>
      <c r="I119" s="86"/>
      <c r="J119" s="86">
        <f t="shared" si="8"/>
        <v>0</v>
      </c>
      <c r="K119" s="84">
        <f t="shared" si="11"/>
        <v>47696</v>
      </c>
      <c r="M119" s="36"/>
      <c r="O119" s="40"/>
      <c r="P119" s="40"/>
      <c r="Q119" s="40"/>
      <c r="R119" s="40"/>
      <c r="S119" s="40"/>
      <c r="T119" s="40"/>
      <c r="U119" s="40"/>
      <c r="V119" s="36"/>
      <c r="W119" s="36"/>
      <c r="X119" s="36"/>
      <c r="Y119" s="36"/>
      <c r="Z119" s="36"/>
      <c r="AB119" s="36"/>
      <c r="AC119" s="36"/>
      <c r="AD119" s="36"/>
      <c r="AE119" s="49"/>
      <c r="AF119" s="36"/>
      <c r="AG119" s="41"/>
      <c r="AH119" s="41"/>
      <c r="AI119" s="36"/>
      <c r="AQ119" s="36"/>
      <c r="AR119" s="36"/>
      <c r="AS119" s="36"/>
      <c r="AT119" s="36"/>
      <c r="AU119" s="36"/>
      <c r="AW119" s="36"/>
      <c r="AX119" s="36"/>
      <c r="AY119" s="36"/>
      <c r="AZ119" s="36"/>
      <c r="BA119" s="36"/>
      <c r="BB119" s="36"/>
      <c r="BC119" s="36"/>
    </row>
    <row r="120" spans="1:55" x14ac:dyDescent="0.25">
      <c r="A120" s="60">
        <v>110</v>
      </c>
      <c r="B120" s="86">
        <f t="shared" si="9"/>
        <v>0</v>
      </c>
      <c r="C120" s="86">
        <f t="shared" si="12"/>
        <v>0</v>
      </c>
      <c r="D120" s="86">
        <f t="shared" si="13"/>
        <v>0</v>
      </c>
      <c r="E120" s="86"/>
      <c r="F120" s="86">
        <f t="shared" si="10"/>
        <v>0</v>
      </c>
      <c r="G120" s="86"/>
      <c r="H120" s="86"/>
      <c r="I120" s="86"/>
      <c r="J120" s="86">
        <f t="shared" si="8"/>
        <v>0</v>
      </c>
      <c r="K120" s="84">
        <f t="shared" si="11"/>
        <v>47727</v>
      </c>
      <c r="M120" s="36"/>
      <c r="O120" s="40"/>
      <c r="P120" s="40"/>
      <c r="Q120" s="40"/>
      <c r="R120" s="40"/>
      <c r="S120" s="40"/>
      <c r="T120" s="40"/>
      <c r="U120" s="40"/>
      <c r="V120" s="36"/>
      <c r="W120" s="36"/>
      <c r="X120" s="36"/>
      <c r="Y120" s="36"/>
      <c r="Z120" s="36"/>
      <c r="AB120" s="36"/>
      <c r="AC120" s="36"/>
      <c r="AD120" s="36"/>
      <c r="AE120" s="49"/>
      <c r="AF120" s="36"/>
      <c r="AG120" s="41"/>
      <c r="AH120" s="41"/>
      <c r="AI120" s="36"/>
      <c r="AQ120" s="36"/>
      <c r="AR120" s="36"/>
      <c r="AS120" s="36"/>
      <c r="AT120" s="36"/>
      <c r="AU120" s="36"/>
      <c r="AW120" s="36"/>
      <c r="AX120" s="36"/>
      <c r="AY120" s="36"/>
      <c r="AZ120" s="36"/>
      <c r="BA120" s="36"/>
      <c r="BB120" s="36"/>
      <c r="BC120" s="36"/>
    </row>
    <row r="121" spans="1:55" x14ac:dyDescent="0.25">
      <c r="A121" s="60">
        <v>111</v>
      </c>
      <c r="B121" s="86">
        <f t="shared" si="9"/>
        <v>0</v>
      </c>
      <c r="C121" s="86">
        <f t="shared" si="12"/>
        <v>0</v>
      </c>
      <c r="D121" s="86">
        <f t="shared" si="13"/>
        <v>0</v>
      </c>
      <c r="E121" s="86"/>
      <c r="F121" s="86">
        <f t="shared" si="10"/>
        <v>0</v>
      </c>
      <c r="G121" s="86"/>
      <c r="H121" s="86"/>
      <c r="I121" s="86"/>
      <c r="J121" s="86">
        <f t="shared" si="8"/>
        <v>0</v>
      </c>
      <c r="K121" s="84">
        <f t="shared" si="11"/>
        <v>47757</v>
      </c>
      <c r="M121" s="36"/>
      <c r="O121" s="40"/>
      <c r="P121" s="40"/>
      <c r="Q121" s="40"/>
      <c r="R121" s="40"/>
      <c r="S121" s="40"/>
      <c r="T121" s="40"/>
      <c r="U121" s="40"/>
      <c r="V121" s="36"/>
      <c r="W121" s="36"/>
      <c r="X121" s="36"/>
      <c r="Y121" s="36"/>
      <c r="Z121" s="36"/>
      <c r="AB121" s="36"/>
      <c r="AC121" s="36"/>
      <c r="AD121" s="36"/>
      <c r="AE121" s="49"/>
      <c r="AF121" s="36"/>
      <c r="AG121" s="41"/>
      <c r="AH121" s="41"/>
      <c r="AI121" s="36"/>
      <c r="AQ121" s="36"/>
      <c r="AR121" s="36"/>
      <c r="AS121" s="36"/>
      <c r="AT121" s="36"/>
      <c r="AU121" s="36"/>
      <c r="AW121" s="36"/>
      <c r="AX121" s="36"/>
      <c r="AY121" s="36"/>
      <c r="AZ121" s="36"/>
      <c r="BA121" s="36"/>
      <c r="BB121" s="36"/>
      <c r="BC121" s="36"/>
    </row>
    <row r="122" spans="1:55" x14ac:dyDescent="0.25">
      <c r="A122" s="60">
        <v>112</v>
      </c>
      <c r="B122" s="86">
        <f t="shared" si="9"/>
        <v>0</v>
      </c>
      <c r="C122" s="86">
        <f t="shared" si="12"/>
        <v>0</v>
      </c>
      <c r="D122" s="86">
        <f t="shared" si="13"/>
        <v>0</v>
      </c>
      <c r="E122" s="86"/>
      <c r="F122" s="86">
        <f t="shared" si="10"/>
        <v>0</v>
      </c>
      <c r="G122" s="86"/>
      <c r="H122" s="86"/>
      <c r="I122" s="86"/>
      <c r="J122" s="86">
        <f t="shared" si="8"/>
        <v>0</v>
      </c>
      <c r="K122" s="84">
        <f t="shared" si="11"/>
        <v>47788</v>
      </c>
      <c r="M122" s="36"/>
      <c r="O122" s="40"/>
      <c r="P122" s="40"/>
      <c r="Q122" s="40"/>
      <c r="R122" s="40"/>
      <c r="S122" s="40"/>
      <c r="T122" s="40"/>
      <c r="U122" s="40"/>
      <c r="V122" s="36"/>
      <c r="W122" s="36"/>
      <c r="X122" s="36"/>
      <c r="Y122" s="36"/>
      <c r="Z122" s="36"/>
      <c r="AB122" s="36"/>
      <c r="AC122" s="36"/>
      <c r="AD122" s="36"/>
      <c r="AE122" s="49"/>
      <c r="AF122" s="36"/>
      <c r="AG122" s="41"/>
      <c r="AH122" s="41"/>
      <c r="AI122" s="36"/>
      <c r="AQ122" s="36"/>
      <c r="AR122" s="36"/>
      <c r="AS122" s="36"/>
      <c r="AT122" s="36"/>
      <c r="AU122" s="36"/>
      <c r="AW122" s="36"/>
      <c r="AX122" s="36"/>
      <c r="AY122" s="36"/>
      <c r="AZ122" s="36"/>
      <c r="BA122" s="36"/>
      <c r="BB122" s="36"/>
      <c r="BC122" s="36"/>
    </row>
    <row r="123" spans="1:55" x14ac:dyDescent="0.25">
      <c r="A123" s="60">
        <v>113</v>
      </c>
      <c r="B123" s="86">
        <f t="shared" si="9"/>
        <v>0</v>
      </c>
      <c r="C123" s="86">
        <f t="shared" si="12"/>
        <v>0</v>
      </c>
      <c r="D123" s="86">
        <f t="shared" si="13"/>
        <v>0</v>
      </c>
      <c r="E123" s="86"/>
      <c r="F123" s="86">
        <f t="shared" si="10"/>
        <v>0</v>
      </c>
      <c r="G123" s="86"/>
      <c r="H123" s="86"/>
      <c r="I123" s="86"/>
      <c r="J123" s="86">
        <f t="shared" si="8"/>
        <v>0</v>
      </c>
      <c r="K123" s="84">
        <f t="shared" si="11"/>
        <v>47818</v>
      </c>
      <c r="M123" s="36"/>
      <c r="O123" s="40"/>
      <c r="P123" s="40"/>
      <c r="Q123" s="40"/>
      <c r="R123" s="40"/>
      <c r="S123" s="40"/>
      <c r="T123" s="40"/>
      <c r="U123" s="40"/>
      <c r="V123" s="36"/>
      <c r="W123" s="36"/>
      <c r="X123" s="36"/>
      <c r="Y123" s="36"/>
      <c r="Z123" s="36"/>
      <c r="AB123" s="36"/>
      <c r="AC123" s="36"/>
      <c r="AD123" s="36"/>
      <c r="AE123" s="49"/>
      <c r="AF123" s="36"/>
      <c r="AG123" s="41"/>
      <c r="AH123" s="41"/>
      <c r="AI123" s="36"/>
      <c r="AQ123" s="36"/>
      <c r="AR123" s="36"/>
      <c r="AS123" s="36"/>
      <c r="AT123" s="36"/>
      <c r="AU123" s="36"/>
      <c r="AW123" s="36"/>
      <c r="AX123" s="36"/>
      <c r="AY123" s="36"/>
      <c r="AZ123" s="36"/>
      <c r="BA123" s="36"/>
      <c r="BB123" s="36"/>
      <c r="BC123" s="36"/>
    </row>
    <row r="124" spans="1:55" x14ac:dyDescent="0.25">
      <c r="A124" s="60">
        <v>114</v>
      </c>
      <c r="B124" s="86">
        <f t="shared" si="9"/>
        <v>0</v>
      </c>
      <c r="C124" s="86">
        <f t="shared" si="12"/>
        <v>0</v>
      </c>
      <c r="D124" s="86">
        <f t="shared" si="13"/>
        <v>0</v>
      </c>
      <c r="E124" s="86"/>
      <c r="F124" s="86">
        <f t="shared" si="10"/>
        <v>0</v>
      </c>
      <c r="G124" s="86"/>
      <c r="H124" s="86"/>
      <c r="I124" s="86"/>
      <c r="J124" s="86">
        <f t="shared" si="8"/>
        <v>0</v>
      </c>
      <c r="K124" s="84">
        <f t="shared" si="11"/>
        <v>47849</v>
      </c>
      <c r="M124" s="36"/>
      <c r="O124" s="40"/>
      <c r="P124" s="40"/>
      <c r="Q124" s="40"/>
      <c r="R124" s="40"/>
      <c r="S124" s="40"/>
      <c r="T124" s="40"/>
      <c r="U124" s="40"/>
      <c r="V124" s="36"/>
      <c r="W124" s="36"/>
      <c r="X124" s="36"/>
      <c r="Y124" s="36"/>
      <c r="Z124" s="36"/>
      <c r="AB124" s="36"/>
      <c r="AC124" s="36"/>
      <c r="AD124" s="36"/>
      <c r="AE124" s="49"/>
      <c r="AF124" s="36"/>
      <c r="AG124" s="41"/>
      <c r="AH124" s="41"/>
      <c r="AI124" s="36"/>
      <c r="AQ124" s="36"/>
      <c r="AR124" s="36"/>
      <c r="AS124" s="36"/>
      <c r="AT124" s="36"/>
      <c r="AU124" s="36"/>
      <c r="AW124" s="36"/>
      <c r="AX124" s="36"/>
      <c r="AY124" s="36"/>
      <c r="AZ124" s="36"/>
      <c r="BA124" s="36"/>
      <c r="BB124" s="36"/>
      <c r="BC124" s="36"/>
    </row>
    <row r="125" spans="1:55" x14ac:dyDescent="0.25">
      <c r="A125" s="60">
        <v>115</v>
      </c>
      <c r="B125" s="86">
        <f t="shared" si="9"/>
        <v>0</v>
      </c>
      <c r="C125" s="86">
        <f t="shared" si="12"/>
        <v>0</v>
      </c>
      <c r="D125" s="86">
        <f t="shared" si="13"/>
        <v>0</v>
      </c>
      <c r="E125" s="86"/>
      <c r="F125" s="86">
        <f t="shared" si="10"/>
        <v>0</v>
      </c>
      <c r="G125" s="86"/>
      <c r="H125" s="86"/>
      <c r="I125" s="86"/>
      <c r="J125" s="86">
        <f t="shared" si="8"/>
        <v>0</v>
      </c>
      <c r="K125" s="84">
        <f t="shared" si="11"/>
        <v>47880</v>
      </c>
      <c r="M125" s="36"/>
      <c r="O125" s="40"/>
      <c r="P125" s="40"/>
      <c r="Q125" s="40"/>
      <c r="R125" s="40"/>
      <c r="S125" s="40"/>
      <c r="T125" s="40"/>
      <c r="U125" s="40"/>
      <c r="V125" s="36"/>
      <c r="W125" s="36"/>
      <c r="X125" s="36"/>
      <c r="Y125" s="36"/>
      <c r="Z125" s="36"/>
      <c r="AB125" s="36"/>
      <c r="AC125" s="36"/>
      <c r="AD125" s="36"/>
      <c r="AE125" s="49"/>
      <c r="AF125" s="36"/>
      <c r="AG125" s="41"/>
      <c r="AH125" s="41"/>
      <c r="AI125" s="36"/>
      <c r="AQ125" s="36"/>
      <c r="AR125" s="36"/>
      <c r="AS125" s="36"/>
      <c r="AT125" s="36"/>
      <c r="AU125" s="36"/>
      <c r="AW125" s="36"/>
      <c r="AX125" s="36"/>
      <c r="AY125" s="36"/>
      <c r="AZ125" s="36"/>
      <c r="BA125" s="36"/>
      <c r="BB125" s="36"/>
      <c r="BC125" s="36"/>
    </row>
    <row r="126" spans="1:55" x14ac:dyDescent="0.25">
      <c r="A126" s="60">
        <v>116</v>
      </c>
      <c r="B126" s="86">
        <f t="shared" si="9"/>
        <v>0</v>
      </c>
      <c r="C126" s="86">
        <f t="shared" si="12"/>
        <v>0</v>
      </c>
      <c r="D126" s="86">
        <f t="shared" si="13"/>
        <v>0</v>
      </c>
      <c r="E126" s="86"/>
      <c r="F126" s="86">
        <f t="shared" si="10"/>
        <v>0</v>
      </c>
      <c r="G126" s="86"/>
      <c r="H126" s="86"/>
      <c r="I126" s="86"/>
      <c r="J126" s="86">
        <f t="shared" si="8"/>
        <v>0</v>
      </c>
      <c r="K126" s="84">
        <f t="shared" si="11"/>
        <v>47908</v>
      </c>
      <c r="M126" s="36"/>
      <c r="O126" s="40"/>
      <c r="P126" s="40"/>
      <c r="Q126" s="40"/>
      <c r="R126" s="40"/>
      <c r="S126" s="40"/>
      <c r="T126" s="40"/>
      <c r="U126" s="40"/>
      <c r="V126" s="36"/>
      <c r="W126" s="36"/>
      <c r="X126" s="36"/>
      <c r="Y126" s="36"/>
      <c r="Z126" s="36"/>
      <c r="AB126" s="36"/>
      <c r="AC126" s="36"/>
      <c r="AD126" s="36"/>
      <c r="AE126" s="49"/>
      <c r="AF126" s="36"/>
      <c r="AG126" s="41"/>
      <c r="AH126" s="41"/>
      <c r="AI126" s="36"/>
      <c r="AQ126" s="36"/>
      <c r="AR126" s="36"/>
      <c r="AS126" s="36"/>
      <c r="AT126" s="36"/>
      <c r="AU126" s="36"/>
      <c r="AW126" s="36"/>
      <c r="AX126" s="36"/>
      <c r="AY126" s="36"/>
      <c r="AZ126" s="36"/>
      <c r="BA126" s="36"/>
      <c r="BB126" s="36"/>
      <c r="BC126" s="36"/>
    </row>
    <row r="127" spans="1:55" x14ac:dyDescent="0.25">
      <c r="A127" s="60">
        <v>117</v>
      </c>
      <c r="B127" s="86">
        <f t="shared" si="9"/>
        <v>0</v>
      </c>
      <c r="C127" s="86">
        <f t="shared" si="12"/>
        <v>0</v>
      </c>
      <c r="D127" s="86">
        <f t="shared" si="13"/>
        <v>0</v>
      </c>
      <c r="E127" s="86"/>
      <c r="F127" s="86">
        <f t="shared" si="10"/>
        <v>0</v>
      </c>
      <c r="G127" s="86"/>
      <c r="H127" s="86"/>
      <c r="I127" s="86"/>
      <c r="J127" s="86">
        <f t="shared" si="8"/>
        <v>0</v>
      </c>
      <c r="K127" s="84">
        <f t="shared" si="11"/>
        <v>47939</v>
      </c>
      <c r="M127" s="36"/>
      <c r="O127" s="40"/>
      <c r="P127" s="40"/>
      <c r="Q127" s="40"/>
      <c r="R127" s="40"/>
      <c r="S127" s="40"/>
      <c r="T127" s="40"/>
      <c r="U127" s="40"/>
      <c r="V127" s="36"/>
      <c r="W127" s="36"/>
      <c r="X127" s="36"/>
      <c r="Y127" s="36"/>
      <c r="Z127" s="36"/>
      <c r="AB127" s="36"/>
      <c r="AC127" s="36"/>
      <c r="AD127" s="36"/>
      <c r="AE127" s="49"/>
      <c r="AF127" s="36"/>
      <c r="AG127" s="41"/>
      <c r="AH127" s="41"/>
      <c r="AI127" s="36"/>
      <c r="AQ127" s="36"/>
      <c r="AR127" s="36"/>
      <c r="AS127" s="36"/>
      <c r="AT127" s="36"/>
      <c r="AU127" s="36"/>
      <c r="AW127" s="36"/>
      <c r="AX127" s="36"/>
      <c r="AY127" s="36"/>
      <c r="AZ127" s="36"/>
      <c r="BA127" s="36"/>
      <c r="BB127" s="36"/>
      <c r="BC127" s="36"/>
    </row>
    <row r="128" spans="1:55" x14ac:dyDescent="0.25">
      <c r="A128" s="60">
        <v>118</v>
      </c>
      <c r="B128" s="86">
        <f t="shared" si="9"/>
        <v>0</v>
      </c>
      <c r="C128" s="86">
        <f t="shared" si="12"/>
        <v>0</v>
      </c>
      <c r="D128" s="86">
        <f t="shared" si="13"/>
        <v>0</v>
      </c>
      <c r="E128" s="86"/>
      <c r="F128" s="86">
        <f t="shared" si="10"/>
        <v>0</v>
      </c>
      <c r="G128" s="86"/>
      <c r="H128" s="86"/>
      <c r="I128" s="86"/>
      <c r="J128" s="86">
        <f t="shared" si="8"/>
        <v>0</v>
      </c>
      <c r="K128" s="84">
        <f t="shared" si="11"/>
        <v>47969</v>
      </c>
      <c r="M128" s="36"/>
      <c r="O128" s="40"/>
      <c r="P128" s="40"/>
      <c r="Q128" s="40"/>
      <c r="R128" s="40"/>
      <c r="S128" s="40"/>
      <c r="T128" s="40"/>
      <c r="U128" s="40"/>
      <c r="V128" s="36"/>
      <c r="W128" s="36"/>
      <c r="X128" s="36"/>
      <c r="Y128" s="36"/>
      <c r="Z128" s="36"/>
      <c r="AB128" s="36"/>
      <c r="AC128" s="36"/>
      <c r="AD128" s="36"/>
      <c r="AE128" s="49"/>
      <c r="AF128" s="36"/>
      <c r="AG128" s="41"/>
      <c r="AH128" s="41"/>
      <c r="AI128" s="36"/>
      <c r="AQ128" s="36"/>
      <c r="AR128" s="36"/>
      <c r="AS128" s="36"/>
      <c r="AT128" s="36"/>
      <c r="AU128" s="36"/>
      <c r="AW128" s="36"/>
      <c r="AX128" s="36"/>
      <c r="AY128" s="36"/>
      <c r="AZ128" s="36"/>
      <c r="BA128" s="36"/>
      <c r="BB128" s="36"/>
      <c r="BC128" s="36"/>
    </row>
    <row r="129" spans="1:55" x14ac:dyDescent="0.25">
      <c r="A129" s="60">
        <v>119</v>
      </c>
      <c r="B129" s="86">
        <f t="shared" si="9"/>
        <v>0</v>
      </c>
      <c r="C129" s="86">
        <f t="shared" si="12"/>
        <v>0</v>
      </c>
      <c r="D129" s="86">
        <f t="shared" si="13"/>
        <v>0</v>
      </c>
      <c r="E129" s="86"/>
      <c r="F129" s="86">
        <f t="shared" si="10"/>
        <v>0</v>
      </c>
      <c r="G129" s="86"/>
      <c r="H129" s="86"/>
      <c r="I129" s="86"/>
      <c r="J129" s="86">
        <f t="shared" si="8"/>
        <v>0</v>
      </c>
      <c r="K129" s="84">
        <f t="shared" si="11"/>
        <v>48000</v>
      </c>
      <c r="M129" s="36"/>
      <c r="O129" s="40"/>
      <c r="P129" s="40"/>
      <c r="Q129" s="40"/>
      <c r="R129" s="40"/>
      <c r="S129" s="40"/>
      <c r="T129" s="40"/>
      <c r="U129" s="40"/>
      <c r="V129" s="36"/>
      <c r="W129" s="36"/>
      <c r="X129" s="36"/>
      <c r="Y129" s="36"/>
      <c r="Z129" s="36"/>
      <c r="AB129" s="36"/>
      <c r="AC129" s="36"/>
      <c r="AD129" s="36"/>
      <c r="AE129" s="49"/>
      <c r="AF129" s="36"/>
      <c r="AG129" s="41"/>
      <c r="AH129" s="41"/>
      <c r="AI129" s="36"/>
      <c r="AQ129" s="36"/>
      <c r="AR129" s="36"/>
      <c r="AS129" s="36"/>
      <c r="AT129" s="36"/>
      <c r="AU129" s="36"/>
      <c r="AW129" s="36"/>
      <c r="AX129" s="36"/>
      <c r="AY129" s="36"/>
      <c r="AZ129" s="36"/>
      <c r="BA129" s="36"/>
      <c r="BB129" s="36"/>
      <c r="BC129" s="36"/>
    </row>
    <row r="130" spans="1:55" x14ac:dyDescent="0.25">
      <c r="A130" s="81">
        <v>120</v>
      </c>
      <c r="B130" s="82">
        <f t="shared" si="9"/>
        <v>0</v>
      </c>
      <c r="C130" s="82">
        <f t="shared" si="12"/>
        <v>0</v>
      </c>
      <c r="D130" s="82">
        <f t="shared" si="13"/>
        <v>0</v>
      </c>
      <c r="E130" s="82"/>
      <c r="F130" s="82">
        <f t="shared" si="10"/>
        <v>0</v>
      </c>
      <c r="G130" s="82">
        <f>IF(B130&gt;0,B130*$J$2,0)</f>
        <v>0</v>
      </c>
      <c r="H130" s="82">
        <f>IF(B130&gt;0,H118,0)</f>
        <v>0</v>
      </c>
      <c r="I130" s="82"/>
      <c r="J130" s="82">
        <f t="shared" si="8"/>
        <v>0</v>
      </c>
      <c r="K130" s="84">
        <f t="shared" si="11"/>
        <v>48030</v>
      </c>
      <c r="M130" s="36"/>
      <c r="O130" s="40"/>
      <c r="P130" s="40"/>
      <c r="Q130" s="40"/>
      <c r="R130" s="40"/>
      <c r="S130" s="40"/>
      <c r="T130" s="40"/>
      <c r="U130" s="40"/>
      <c r="V130" s="36"/>
      <c r="W130" s="36"/>
      <c r="X130" s="36"/>
      <c r="Y130" s="36"/>
      <c r="Z130" s="36"/>
      <c r="AB130" s="36"/>
      <c r="AC130" s="36"/>
      <c r="AD130" s="36"/>
      <c r="AE130" s="49"/>
      <c r="AF130" s="36"/>
      <c r="AG130" s="41"/>
      <c r="AH130" s="41"/>
      <c r="AI130" s="36"/>
      <c r="AQ130" s="36"/>
      <c r="AR130" s="36"/>
      <c r="AS130" s="36"/>
      <c r="AT130" s="36"/>
      <c r="AU130" s="36"/>
      <c r="AW130" s="36"/>
      <c r="AX130" s="36"/>
      <c r="AY130" s="36"/>
      <c r="AZ130" s="36"/>
      <c r="BA130" s="36"/>
      <c r="BB130" s="36"/>
      <c r="BC130" s="36"/>
    </row>
    <row r="131" spans="1:55" x14ac:dyDescent="0.25">
      <c r="A131" s="60">
        <v>121</v>
      </c>
      <c r="B131" s="86">
        <f t="shared" si="9"/>
        <v>0</v>
      </c>
      <c r="C131" s="86">
        <f t="shared" si="12"/>
        <v>0</v>
      </c>
      <c r="D131" s="86">
        <f t="shared" si="13"/>
        <v>0</v>
      </c>
      <c r="E131" s="86"/>
      <c r="F131" s="86">
        <f t="shared" si="10"/>
        <v>0</v>
      </c>
      <c r="G131" s="86"/>
      <c r="H131" s="86"/>
      <c r="I131" s="86"/>
      <c r="J131" s="86">
        <f t="shared" si="8"/>
        <v>0</v>
      </c>
      <c r="K131" s="84">
        <f t="shared" si="11"/>
        <v>48061</v>
      </c>
      <c r="M131" s="36"/>
      <c r="O131" s="40"/>
      <c r="P131" s="40"/>
      <c r="Q131" s="40"/>
      <c r="R131" s="40"/>
      <c r="S131" s="40"/>
      <c r="T131" s="40"/>
      <c r="U131" s="40"/>
      <c r="V131" s="36"/>
      <c r="W131" s="36"/>
      <c r="X131" s="36"/>
      <c r="Y131" s="36"/>
      <c r="Z131" s="36"/>
      <c r="AB131" s="36"/>
      <c r="AC131" s="36"/>
      <c r="AD131" s="36"/>
      <c r="AE131" s="49"/>
      <c r="AF131" s="36"/>
      <c r="AG131" s="41"/>
      <c r="AH131" s="41"/>
      <c r="AI131" s="36"/>
      <c r="AQ131" s="36"/>
      <c r="AR131" s="36"/>
      <c r="AS131" s="36"/>
      <c r="AT131" s="36"/>
      <c r="AU131" s="36"/>
      <c r="AW131" s="36"/>
      <c r="AX131" s="36"/>
      <c r="AY131" s="36"/>
      <c r="AZ131" s="36"/>
      <c r="BA131" s="36"/>
      <c r="BB131" s="36"/>
      <c r="BC131" s="36"/>
    </row>
    <row r="132" spans="1:55" x14ac:dyDescent="0.25">
      <c r="A132" s="60">
        <v>122</v>
      </c>
      <c r="B132" s="86">
        <f t="shared" si="9"/>
        <v>0</v>
      </c>
      <c r="C132" s="86">
        <f t="shared" si="12"/>
        <v>0</v>
      </c>
      <c r="D132" s="86">
        <f t="shared" si="13"/>
        <v>0</v>
      </c>
      <c r="E132" s="86"/>
      <c r="F132" s="86">
        <f t="shared" si="10"/>
        <v>0</v>
      </c>
      <c r="G132" s="86"/>
      <c r="H132" s="86"/>
      <c r="I132" s="86"/>
      <c r="J132" s="86">
        <f t="shared" si="8"/>
        <v>0</v>
      </c>
      <c r="K132" s="84">
        <f t="shared" si="11"/>
        <v>48092</v>
      </c>
      <c r="M132" s="36"/>
      <c r="O132" s="40"/>
      <c r="P132" s="40"/>
      <c r="Q132" s="40"/>
      <c r="R132" s="40"/>
      <c r="S132" s="40"/>
      <c r="T132" s="40"/>
      <c r="U132" s="40"/>
      <c r="V132" s="36"/>
      <c r="W132" s="36"/>
      <c r="X132" s="36"/>
      <c r="Y132" s="36"/>
      <c r="Z132" s="36"/>
      <c r="AB132" s="36"/>
      <c r="AC132" s="36"/>
      <c r="AD132" s="36"/>
      <c r="AE132" s="49"/>
      <c r="AF132" s="36"/>
      <c r="AG132" s="41"/>
      <c r="AH132" s="41"/>
      <c r="AI132" s="36"/>
      <c r="AQ132" s="36"/>
      <c r="AR132" s="36"/>
      <c r="AS132" s="36"/>
      <c r="AT132" s="36"/>
      <c r="AU132" s="36"/>
      <c r="AW132" s="36"/>
      <c r="AX132" s="36"/>
      <c r="AY132" s="36"/>
      <c r="AZ132" s="36"/>
      <c r="BA132" s="36"/>
      <c r="BB132" s="36"/>
      <c r="BC132" s="36"/>
    </row>
    <row r="133" spans="1:55" x14ac:dyDescent="0.25">
      <c r="A133" s="60">
        <v>123</v>
      </c>
      <c r="B133" s="86">
        <f t="shared" si="9"/>
        <v>0</v>
      </c>
      <c r="C133" s="86">
        <f t="shared" si="12"/>
        <v>0</v>
      </c>
      <c r="D133" s="86">
        <f t="shared" si="13"/>
        <v>0</v>
      </c>
      <c r="E133" s="86"/>
      <c r="F133" s="86">
        <f t="shared" si="10"/>
        <v>0</v>
      </c>
      <c r="G133" s="86"/>
      <c r="H133" s="86"/>
      <c r="I133" s="86"/>
      <c r="J133" s="86">
        <f t="shared" si="8"/>
        <v>0</v>
      </c>
      <c r="K133" s="84">
        <f t="shared" si="11"/>
        <v>48122</v>
      </c>
      <c r="M133" s="36"/>
      <c r="O133" s="40"/>
      <c r="P133" s="40"/>
      <c r="Q133" s="40"/>
      <c r="R133" s="40"/>
      <c r="S133" s="40"/>
      <c r="T133" s="40"/>
      <c r="U133" s="40"/>
      <c r="V133" s="36"/>
      <c r="W133" s="36"/>
      <c r="X133" s="36"/>
      <c r="Y133" s="36"/>
      <c r="Z133" s="36"/>
      <c r="AB133" s="36"/>
      <c r="AC133" s="36"/>
      <c r="AD133" s="36"/>
      <c r="AE133" s="49"/>
      <c r="AF133" s="36"/>
      <c r="AG133" s="41"/>
      <c r="AH133" s="41"/>
      <c r="AI133" s="36"/>
      <c r="AQ133" s="36"/>
      <c r="AR133" s="36"/>
      <c r="AS133" s="36"/>
      <c r="AT133" s="36"/>
      <c r="AU133" s="36"/>
      <c r="AW133" s="36"/>
      <c r="AX133" s="36"/>
      <c r="AY133" s="36"/>
      <c r="AZ133" s="36"/>
      <c r="BA133" s="36"/>
      <c r="BB133" s="36"/>
      <c r="BC133" s="36"/>
    </row>
    <row r="134" spans="1:55" x14ac:dyDescent="0.25">
      <c r="A134" s="60">
        <v>124</v>
      </c>
      <c r="B134" s="86">
        <f t="shared" si="9"/>
        <v>0</v>
      </c>
      <c r="C134" s="86">
        <f t="shared" si="12"/>
        <v>0</v>
      </c>
      <c r="D134" s="86">
        <f t="shared" si="13"/>
        <v>0</v>
      </c>
      <c r="E134" s="86"/>
      <c r="F134" s="86">
        <f t="shared" si="10"/>
        <v>0</v>
      </c>
      <c r="G134" s="86"/>
      <c r="H134" s="86"/>
      <c r="I134" s="86"/>
      <c r="J134" s="86">
        <f t="shared" si="8"/>
        <v>0</v>
      </c>
      <c r="K134" s="84">
        <f t="shared" si="11"/>
        <v>48153</v>
      </c>
      <c r="M134" s="36"/>
      <c r="O134" s="40"/>
      <c r="P134" s="40"/>
      <c r="Q134" s="40"/>
      <c r="R134" s="40"/>
      <c r="S134" s="40"/>
      <c r="T134" s="40"/>
      <c r="U134" s="40"/>
      <c r="V134" s="36"/>
      <c r="W134" s="36"/>
      <c r="X134" s="36"/>
      <c r="Y134" s="36"/>
      <c r="Z134" s="36"/>
      <c r="AB134" s="36"/>
      <c r="AC134" s="36"/>
      <c r="AD134" s="36"/>
      <c r="AE134" s="49"/>
      <c r="AF134" s="36"/>
      <c r="AG134" s="41"/>
      <c r="AH134" s="41"/>
      <c r="AI134" s="36"/>
      <c r="AQ134" s="36"/>
      <c r="AR134" s="36"/>
      <c r="AS134" s="36"/>
      <c r="AT134" s="36"/>
      <c r="AU134" s="36"/>
      <c r="AW134" s="36"/>
      <c r="AX134" s="36"/>
      <c r="AY134" s="36"/>
      <c r="AZ134" s="36"/>
      <c r="BA134" s="36"/>
      <c r="BB134" s="36"/>
      <c r="BC134" s="36"/>
    </row>
    <row r="135" spans="1:55" x14ac:dyDescent="0.25">
      <c r="A135" s="60">
        <v>125</v>
      </c>
      <c r="B135" s="86">
        <f t="shared" si="9"/>
        <v>0</v>
      </c>
      <c r="C135" s="86">
        <f t="shared" si="12"/>
        <v>0</v>
      </c>
      <c r="D135" s="86">
        <f t="shared" si="13"/>
        <v>0</v>
      </c>
      <c r="E135" s="86"/>
      <c r="F135" s="86">
        <f t="shared" si="10"/>
        <v>0</v>
      </c>
      <c r="G135" s="86"/>
      <c r="H135" s="86"/>
      <c r="I135" s="86"/>
      <c r="J135" s="86">
        <f t="shared" si="8"/>
        <v>0</v>
      </c>
      <c r="K135" s="84">
        <f t="shared" si="11"/>
        <v>48183</v>
      </c>
      <c r="M135" s="36"/>
      <c r="O135" s="40"/>
      <c r="P135" s="40"/>
      <c r="Q135" s="40"/>
      <c r="R135" s="40"/>
      <c r="S135" s="40"/>
      <c r="T135" s="40"/>
      <c r="U135" s="40"/>
      <c r="V135" s="36"/>
      <c r="W135" s="36"/>
      <c r="X135" s="36"/>
      <c r="Y135" s="36"/>
      <c r="Z135" s="36"/>
      <c r="AB135" s="36"/>
      <c r="AC135" s="36"/>
      <c r="AD135" s="36"/>
      <c r="AE135" s="49"/>
      <c r="AF135" s="36"/>
      <c r="AG135" s="41"/>
      <c r="AH135" s="41"/>
      <c r="AI135" s="36"/>
      <c r="AQ135" s="36"/>
      <c r="AR135" s="36"/>
      <c r="AS135" s="36"/>
      <c r="AT135" s="36"/>
      <c r="AU135" s="36"/>
      <c r="AW135" s="36"/>
      <c r="AX135" s="36"/>
      <c r="AY135" s="36"/>
      <c r="AZ135" s="36"/>
      <c r="BA135" s="36"/>
      <c r="BB135" s="36"/>
      <c r="BC135" s="36"/>
    </row>
    <row r="136" spans="1:55" x14ac:dyDescent="0.25">
      <c r="A136" s="60">
        <v>126</v>
      </c>
      <c r="B136" s="86">
        <f t="shared" si="9"/>
        <v>0</v>
      </c>
      <c r="C136" s="86">
        <f t="shared" si="12"/>
        <v>0</v>
      </c>
      <c r="D136" s="86">
        <f t="shared" si="13"/>
        <v>0</v>
      </c>
      <c r="E136" s="86"/>
      <c r="F136" s="86">
        <f t="shared" si="10"/>
        <v>0</v>
      </c>
      <c r="G136" s="86"/>
      <c r="H136" s="86"/>
      <c r="I136" s="86"/>
      <c r="J136" s="86">
        <f t="shared" si="8"/>
        <v>0</v>
      </c>
      <c r="K136" s="84">
        <f t="shared" si="11"/>
        <v>48214</v>
      </c>
      <c r="M136" s="36"/>
      <c r="O136" s="40"/>
      <c r="P136" s="40"/>
      <c r="Q136" s="40"/>
      <c r="R136" s="40"/>
      <c r="S136" s="40"/>
      <c r="T136" s="40"/>
      <c r="U136" s="40"/>
      <c r="V136" s="36"/>
      <c r="W136" s="36"/>
      <c r="X136" s="36"/>
      <c r="Y136" s="36"/>
      <c r="Z136" s="36"/>
      <c r="AB136" s="36"/>
      <c r="AC136" s="36"/>
      <c r="AD136" s="36"/>
      <c r="AE136" s="49"/>
      <c r="AF136" s="36"/>
      <c r="AG136" s="41"/>
      <c r="AH136" s="41"/>
      <c r="AI136" s="36"/>
      <c r="AQ136" s="36"/>
      <c r="AR136" s="36"/>
      <c r="AS136" s="36"/>
      <c r="AT136" s="36"/>
      <c r="AU136" s="36"/>
      <c r="AW136" s="36"/>
      <c r="AX136" s="36"/>
      <c r="AY136" s="36"/>
      <c r="AZ136" s="36"/>
      <c r="BA136" s="36"/>
      <c r="BB136" s="36"/>
      <c r="BC136" s="36"/>
    </row>
    <row r="137" spans="1:55" x14ac:dyDescent="0.25">
      <c r="A137" s="60">
        <v>127</v>
      </c>
      <c r="B137" s="86">
        <f t="shared" si="9"/>
        <v>0</v>
      </c>
      <c r="C137" s="86">
        <f t="shared" si="12"/>
        <v>0</v>
      </c>
      <c r="D137" s="86">
        <f t="shared" si="13"/>
        <v>0</v>
      </c>
      <c r="E137" s="86"/>
      <c r="F137" s="86">
        <f t="shared" si="10"/>
        <v>0</v>
      </c>
      <c r="G137" s="86"/>
      <c r="H137" s="86"/>
      <c r="I137" s="86"/>
      <c r="J137" s="86">
        <f t="shared" si="8"/>
        <v>0</v>
      </c>
      <c r="K137" s="84">
        <f t="shared" si="11"/>
        <v>48245</v>
      </c>
      <c r="M137" s="36"/>
      <c r="O137" s="40"/>
      <c r="P137" s="40"/>
      <c r="Q137" s="40"/>
      <c r="R137" s="40"/>
      <c r="S137" s="40"/>
      <c r="T137" s="40"/>
      <c r="U137" s="40"/>
      <c r="V137" s="36"/>
      <c r="W137" s="36"/>
      <c r="X137" s="36"/>
      <c r="Y137" s="36"/>
      <c r="Z137" s="36"/>
      <c r="AB137" s="36"/>
      <c r="AC137" s="36"/>
      <c r="AD137" s="36"/>
      <c r="AE137" s="49"/>
      <c r="AF137" s="36"/>
      <c r="AG137" s="41"/>
      <c r="AH137" s="41"/>
      <c r="AI137" s="36"/>
      <c r="AQ137" s="36"/>
      <c r="AR137" s="36"/>
      <c r="AS137" s="36"/>
      <c r="AT137" s="36"/>
      <c r="AU137" s="36"/>
      <c r="AW137" s="36"/>
      <c r="AX137" s="36"/>
      <c r="AY137" s="36"/>
      <c r="AZ137" s="36"/>
      <c r="BA137" s="36"/>
      <c r="BB137" s="36"/>
      <c r="BC137" s="36"/>
    </row>
    <row r="138" spans="1:55" x14ac:dyDescent="0.25">
      <c r="A138" s="60">
        <v>128</v>
      </c>
      <c r="B138" s="86">
        <f t="shared" si="9"/>
        <v>0</v>
      </c>
      <c r="C138" s="86">
        <f t="shared" si="12"/>
        <v>0</v>
      </c>
      <c r="D138" s="86">
        <f t="shared" si="13"/>
        <v>0</v>
      </c>
      <c r="E138" s="86"/>
      <c r="F138" s="86">
        <f t="shared" si="10"/>
        <v>0</v>
      </c>
      <c r="G138" s="86"/>
      <c r="H138" s="86"/>
      <c r="I138" s="86"/>
      <c r="J138" s="86">
        <f t="shared" ref="J138:J201" si="14">SUM(C138:I138)</f>
        <v>0</v>
      </c>
      <c r="K138" s="84">
        <f t="shared" si="11"/>
        <v>48274</v>
      </c>
      <c r="M138" s="36"/>
      <c r="O138" s="40"/>
      <c r="P138" s="40"/>
      <c r="Q138" s="40"/>
      <c r="R138" s="40"/>
      <c r="S138" s="40"/>
      <c r="T138" s="40"/>
      <c r="U138" s="40"/>
      <c r="V138" s="36"/>
      <c r="W138" s="36"/>
      <c r="X138" s="36"/>
      <c r="Y138" s="36"/>
      <c r="Z138" s="36"/>
      <c r="AB138" s="36"/>
      <c r="AC138" s="36"/>
      <c r="AD138" s="36"/>
      <c r="AE138" s="49"/>
      <c r="AF138" s="36"/>
      <c r="AG138" s="41"/>
      <c r="AH138" s="41"/>
      <c r="AI138" s="36"/>
      <c r="AQ138" s="36"/>
      <c r="AR138" s="36"/>
      <c r="AS138" s="36"/>
      <c r="AT138" s="36"/>
      <c r="AU138" s="36"/>
      <c r="AW138" s="36"/>
      <c r="AX138" s="36"/>
      <c r="AY138" s="36"/>
      <c r="AZ138" s="36"/>
      <c r="BA138" s="36"/>
      <c r="BB138" s="36"/>
      <c r="BC138" s="36"/>
    </row>
    <row r="139" spans="1:55" x14ac:dyDescent="0.25">
      <c r="A139" s="60">
        <v>129</v>
      </c>
      <c r="B139" s="86">
        <f t="shared" ref="B139:B202" si="15">B138-C139</f>
        <v>0</v>
      </c>
      <c r="C139" s="86">
        <f t="shared" si="12"/>
        <v>0</v>
      </c>
      <c r="D139" s="86">
        <f t="shared" si="13"/>
        <v>0</v>
      </c>
      <c r="E139" s="86"/>
      <c r="F139" s="86">
        <f t="shared" ref="F139:F202" si="16">IF(B139&gt;0,$D$3*$G$4,0)</f>
        <v>0</v>
      </c>
      <c r="G139" s="86"/>
      <c r="H139" s="86"/>
      <c r="I139" s="86"/>
      <c r="J139" s="86">
        <f t="shared" si="14"/>
        <v>0</v>
      </c>
      <c r="K139" s="84">
        <f t="shared" si="11"/>
        <v>48305</v>
      </c>
      <c r="M139" s="36"/>
      <c r="O139" s="40"/>
      <c r="P139" s="40"/>
      <c r="Q139" s="40"/>
      <c r="R139" s="40"/>
      <c r="S139" s="40"/>
      <c r="T139" s="40"/>
      <c r="U139" s="40"/>
      <c r="V139" s="36"/>
      <c r="W139" s="36"/>
      <c r="X139" s="36"/>
      <c r="Y139" s="36"/>
      <c r="Z139" s="36"/>
      <c r="AB139" s="36"/>
      <c r="AC139" s="36"/>
      <c r="AD139" s="36"/>
      <c r="AE139" s="49"/>
      <c r="AF139" s="36"/>
      <c r="AG139" s="41"/>
      <c r="AH139" s="41"/>
      <c r="AI139" s="36"/>
      <c r="AQ139" s="36"/>
      <c r="AR139" s="36"/>
      <c r="AS139" s="36"/>
      <c r="AT139" s="36"/>
      <c r="AU139" s="36"/>
      <c r="AW139" s="36"/>
      <c r="AX139" s="36"/>
      <c r="AY139" s="36"/>
      <c r="AZ139" s="36"/>
      <c r="BA139" s="36"/>
      <c r="BB139" s="36"/>
      <c r="BC139" s="36"/>
    </row>
    <row r="140" spans="1:55" x14ac:dyDescent="0.25">
      <c r="A140" s="60">
        <v>130</v>
      </c>
      <c r="B140" s="86">
        <f t="shared" si="15"/>
        <v>0</v>
      </c>
      <c r="C140" s="86">
        <f t="shared" si="12"/>
        <v>0</v>
      </c>
      <c r="D140" s="86">
        <f t="shared" si="13"/>
        <v>0</v>
      </c>
      <c r="E140" s="86"/>
      <c r="F140" s="86">
        <f t="shared" si="16"/>
        <v>0</v>
      </c>
      <c r="G140" s="86"/>
      <c r="H140" s="86"/>
      <c r="I140" s="86"/>
      <c r="J140" s="86">
        <f t="shared" si="14"/>
        <v>0</v>
      </c>
      <c r="K140" s="84">
        <f t="shared" ref="K140:K203" si="17">EOMONTH(K139,0)+1</f>
        <v>48335</v>
      </c>
      <c r="M140" s="36"/>
      <c r="O140" s="40"/>
      <c r="P140" s="40"/>
      <c r="Q140" s="40"/>
      <c r="R140" s="40"/>
      <c r="S140" s="40"/>
      <c r="T140" s="40"/>
      <c r="U140" s="40"/>
      <c r="V140" s="36"/>
      <c r="W140" s="36"/>
      <c r="X140" s="36"/>
      <c r="Y140" s="36"/>
      <c r="Z140" s="36"/>
      <c r="AB140" s="36"/>
      <c r="AC140" s="36"/>
      <c r="AD140" s="36"/>
      <c r="AE140" s="49"/>
      <c r="AF140" s="36"/>
      <c r="AG140" s="41"/>
      <c r="AH140" s="41"/>
      <c r="AI140" s="36"/>
      <c r="AQ140" s="36"/>
      <c r="AR140" s="36"/>
      <c r="AS140" s="36"/>
      <c r="AT140" s="36"/>
      <c r="AU140" s="36"/>
      <c r="AW140" s="36"/>
      <c r="AX140" s="36"/>
      <c r="AY140" s="36"/>
      <c r="AZ140" s="36"/>
      <c r="BA140" s="36"/>
      <c r="BB140" s="36"/>
      <c r="BC140" s="36"/>
    </row>
    <row r="141" spans="1:55" x14ac:dyDescent="0.25">
      <c r="A141" s="60">
        <v>131</v>
      </c>
      <c r="B141" s="86">
        <f t="shared" si="15"/>
        <v>0</v>
      </c>
      <c r="C141" s="86">
        <f t="shared" si="12"/>
        <v>0</v>
      </c>
      <c r="D141" s="86">
        <f t="shared" si="13"/>
        <v>0</v>
      </c>
      <c r="E141" s="86"/>
      <c r="F141" s="86">
        <f t="shared" si="16"/>
        <v>0</v>
      </c>
      <c r="G141" s="86"/>
      <c r="H141" s="86"/>
      <c r="I141" s="86"/>
      <c r="J141" s="86">
        <f t="shared" si="14"/>
        <v>0</v>
      </c>
      <c r="K141" s="84">
        <f t="shared" si="17"/>
        <v>48366</v>
      </c>
      <c r="M141" s="36"/>
      <c r="O141" s="40"/>
      <c r="P141" s="40"/>
      <c r="Q141" s="40"/>
      <c r="R141" s="40"/>
      <c r="S141" s="40"/>
      <c r="T141" s="40"/>
      <c r="U141" s="40"/>
      <c r="V141" s="36"/>
      <c r="W141" s="36"/>
      <c r="X141" s="36"/>
      <c r="Y141" s="36"/>
      <c r="Z141" s="36"/>
      <c r="AB141" s="36"/>
      <c r="AC141" s="36"/>
      <c r="AD141" s="36"/>
      <c r="AE141" s="49"/>
      <c r="AF141" s="36"/>
      <c r="AG141" s="41"/>
      <c r="AH141" s="41"/>
      <c r="AI141" s="36"/>
      <c r="AQ141" s="36"/>
      <c r="AR141" s="36"/>
      <c r="AS141" s="36"/>
      <c r="AT141" s="36"/>
      <c r="AU141" s="36"/>
      <c r="AW141" s="36"/>
      <c r="AX141" s="36"/>
      <c r="AY141" s="36"/>
      <c r="AZ141" s="36"/>
      <c r="BA141" s="36"/>
      <c r="BB141" s="36"/>
      <c r="BC141" s="36"/>
    </row>
    <row r="142" spans="1:55" x14ac:dyDescent="0.25">
      <c r="A142" s="60">
        <v>132</v>
      </c>
      <c r="B142" s="86">
        <f t="shared" si="15"/>
        <v>0</v>
      </c>
      <c r="C142" s="86">
        <f t="shared" si="12"/>
        <v>0</v>
      </c>
      <c r="D142" s="86">
        <f t="shared" si="13"/>
        <v>0</v>
      </c>
      <c r="E142" s="86"/>
      <c r="F142" s="86">
        <f t="shared" si="16"/>
        <v>0</v>
      </c>
      <c r="G142" s="82">
        <f>IF(B142&gt;0,B142*$J$2,0)</f>
        <v>0</v>
      </c>
      <c r="H142" s="82">
        <f>IF(B142&gt;0,H130,0)</f>
        <v>0</v>
      </c>
      <c r="I142" s="86"/>
      <c r="J142" s="86">
        <f t="shared" si="14"/>
        <v>0</v>
      </c>
      <c r="K142" s="84">
        <f t="shared" si="17"/>
        <v>48396</v>
      </c>
      <c r="M142" s="36"/>
      <c r="O142" s="40"/>
      <c r="P142" s="40"/>
      <c r="Q142" s="40"/>
      <c r="R142" s="40"/>
      <c r="S142" s="40"/>
      <c r="T142" s="40"/>
      <c r="U142" s="40"/>
      <c r="V142" s="36"/>
      <c r="W142" s="36"/>
      <c r="X142" s="36"/>
      <c r="Y142" s="36"/>
      <c r="Z142" s="36"/>
      <c r="AB142" s="36"/>
      <c r="AC142" s="36"/>
      <c r="AD142" s="36"/>
      <c r="AE142" s="49"/>
      <c r="AF142" s="36"/>
      <c r="AG142" s="41"/>
      <c r="AH142" s="41"/>
      <c r="AI142" s="36"/>
      <c r="AQ142" s="36"/>
      <c r="AR142" s="36"/>
      <c r="AS142" s="36"/>
      <c r="AT142" s="36"/>
      <c r="AU142" s="36"/>
      <c r="AW142" s="36"/>
      <c r="AX142" s="36"/>
      <c r="AY142" s="36"/>
      <c r="AZ142" s="36"/>
      <c r="BA142" s="36"/>
      <c r="BB142" s="36"/>
      <c r="BC142" s="36"/>
    </row>
    <row r="143" spans="1:55" x14ac:dyDescent="0.25">
      <c r="A143" s="60">
        <v>133</v>
      </c>
      <c r="B143" s="86">
        <f t="shared" si="15"/>
        <v>0</v>
      </c>
      <c r="C143" s="86">
        <f t="shared" si="12"/>
        <v>0</v>
      </c>
      <c r="D143" s="86">
        <f t="shared" si="13"/>
        <v>0</v>
      </c>
      <c r="E143" s="86"/>
      <c r="F143" s="86">
        <f t="shared" si="16"/>
        <v>0</v>
      </c>
      <c r="G143" s="86"/>
      <c r="H143" s="86"/>
      <c r="I143" s="86"/>
      <c r="J143" s="86">
        <f t="shared" si="14"/>
        <v>0</v>
      </c>
      <c r="K143" s="84">
        <f t="shared" si="17"/>
        <v>48427</v>
      </c>
      <c r="M143" s="36"/>
      <c r="O143" s="40"/>
      <c r="P143" s="40"/>
      <c r="Q143" s="40"/>
      <c r="R143" s="40"/>
      <c r="S143" s="40"/>
      <c r="T143" s="40"/>
      <c r="U143" s="40"/>
      <c r="V143" s="36"/>
      <c r="W143" s="36"/>
      <c r="X143" s="36"/>
      <c r="Y143" s="36"/>
      <c r="Z143" s="36"/>
      <c r="AB143" s="36"/>
      <c r="AC143" s="36"/>
      <c r="AD143" s="36"/>
      <c r="AE143" s="49"/>
      <c r="AF143" s="36"/>
      <c r="AG143" s="41"/>
      <c r="AH143" s="41"/>
      <c r="AI143" s="36"/>
      <c r="AQ143" s="36"/>
      <c r="AR143" s="36"/>
      <c r="AS143" s="36"/>
      <c r="AT143" s="36"/>
      <c r="AU143" s="36"/>
      <c r="AW143" s="36"/>
      <c r="AX143" s="36"/>
      <c r="AY143" s="36"/>
      <c r="AZ143" s="36"/>
      <c r="BA143" s="36"/>
      <c r="BB143" s="36"/>
      <c r="BC143" s="36"/>
    </row>
    <row r="144" spans="1:55" x14ac:dyDescent="0.25">
      <c r="A144" s="60">
        <v>134</v>
      </c>
      <c r="B144" s="86">
        <f t="shared" si="15"/>
        <v>0</v>
      </c>
      <c r="C144" s="86">
        <f t="shared" si="12"/>
        <v>0</v>
      </c>
      <c r="D144" s="86">
        <f t="shared" si="13"/>
        <v>0</v>
      </c>
      <c r="E144" s="86"/>
      <c r="F144" s="86">
        <f t="shared" si="16"/>
        <v>0</v>
      </c>
      <c r="G144" s="90"/>
      <c r="H144" s="90"/>
      <c r="I144" s="86"/>
      <c r="J144" s="86">
        <f t="shared" si="14"/>
        <v>0</v>
      </c>
      <c r="K144" s="84">
        <f t="shared" si="17"/>
        <v>48458</v>
      </c>
      <c r="M144" s="36"/>
      <c r="O144" s="40"/>
      <c r="P144" s="40"/>
      <c r="Q144" s="40"/>
      <c r="R144" s="40"/>
      <c r="S144" s="40"/>
      <c r="T144" s="40"/>
      <c r="U144" s="40"/>
      <c r="V144" s="36"/>
      <c r="W144" s="36"/>
      <c r="X144" s="36"/>
      <c r="Y144" s="36"/>
      <c r="Z144" s="36"/>
      <c r="AB144" s="36"/>
      <c r="AC144" s="36"/>
      <c r="AD144" s="36"/>
      <c r="AE144" s="49"/>
      <c r="AF144" s="36"/>
      <c r="AG144" s="41"/>
      <c r="AH144" s="41"/>
      <c r="AI144" s="36"/>
      <c r="AQ144" s="36"/>
      <c r="AR144" s="36"/>
      <c r="AS144" s="36"/>
      <c r="AT144" s="36"/>
      <c r="AU144" s="36"/>
      <c r="AW144" s="36"/>
      <c r="AX144" s="36"/>
      <c r="AY144" s="36"/>
      <c r="AZ144" s="36"/>
      <c r="BA144" s="36"/>
      <c r="BB144" s="36"/>
      <c r="BC144" s="36"/>
    </row>
    <row r="145" spans="1:55" x14ac:dyDescent="0.25">
      <c r="A145" s="60">
        <v>135</v>
      </c>
      <c r="B145" s="86">
        <f t="shared" si="15"/>
        <v>0</v>
      </c>
      <c r="C145" s="86">
        <f t="shared" si="12"/>
        <v>0</v>
      </c>
      <c r="D145" s="86">
        <f t="shared" si="13"/>
        <v>0</v>
      </c>
      <c r="E145" s="86"/>
      <c r="F145" s="86">
        <f t="shared" si="16"/>
        <v>0</v>
      </c>
      <c r="G145" s="86"/>
      <c r="H145" s="86"/>
      <c r="I145" s="86"/>
      <c r="J145" s="86">
        <f t="shared" si="14"/>
        <v>0</v>
      </c>
      <c r="K145" s="84">
        <f t="shared" si="17"/>
        <v>48488</v>
      </c>
      <c r="M145" s="36"/>
      <c r="O145" s="40"/>
      <c r="P145" s="40"/>
      <c r="Q145" s="40"/>
      <c r="R145" s="40"/>
      <c r="S145" s="40"/>
      <c r="T145" s="40"/>
      <c r="U145" s="40"/>
      <c r="V145" s="36"/>
      <c r="W145" s="36"/>
      <c r="X145" s="36"/>
      <c r="Y145" s="36"/>
      <c r="Z145" s="36"/>
      <c r="AB145" s="36"/>
      <c r="AC145" s="36"/>
      <c r="AD145" s="36"/>
      <c r="AE145" s="49"/>
      <c r="AF145" s="36"/>
      <c r="AG145" s="41"/>
      <c r="AH145" s="41"/>
      <c r="AI145" s="36"/>
      <c r="AQ145" s="36"/>
      <c r="AR145" s="36"/>
      <c r="AS145" s="36"/>
      <c r="AT145" s="36"/>
      <c r="AU145" s="36"/>
      <c r="AW145" s="36"/>
      <c r="AX145" s="36"/>
      <c r="AY145" s="36"/>
      <c r="AZ145" s="36"/>
      <c r="BA145" s="36"/>
      <c r="BB145" s="36"/>
      <c r="BC145" s="36"/>
    </row>
    <row r="146" spans="1:55" x14ac:dyDescent="0.25">
      <c r="A146" s="60">
        <v>136</v>
      </c>
      <c r="B146" s="86">
        <f t="shared" si="15"/>
        <v>0</v>
      </c>
      <c r="C146" s="86">
        <f t="shared" si="12"/>
        <v>0</v>
      </c>
      <c r="D146" s="86">
        <f t="shared" si="13"/>
        <v>0</v>
      </c>
      <c r="E146" s="86"/>
      <c r="F146" s="86">
        <f t="shared" si="16"/>
        <v>0</v>
      </c>
      <c r="G146" s="86"/>
      <c r="H146" s="86"/>
      <c r="I146" s="86"/>
      <c r="J146" s="86">
        <f t="shared" si="14"/>
        <v>0</v>
      </c>
      <c r="K146" s="84">
        <f t="shared" si="17"/>
        <v>48519</v>
      </c>
      <c r="M146" s="36"/>
      <c r="O146" s="40"/>
      <c r="P146" s="40"/>
      <c r="Q146" s="40"/>
      <c r="R146" s="40"/>
      <c r="S146" s="40"/>
      <c r="T146" s="40"/>
      <c r="U146" s="40"/>
      <c r="V146" s="36"/>
      <c r="W146" s="36"/>
      <c r="X146" s="36"/>
      <c r="Y146" s="36"/>
      <c r="Z146" s="36"/>
      <c r="AB146" s="36"/>
      <c r="AC146" s="36"/>
      <c r="AD146" s="36"/>
      <c r="AE146" s="49"/>
      <c r="AF146" s="36"/>
      <c r="AG146" s="41"/>
      <c r="AH146" s="41"/>
      <c r="AI146" s="36"/>
      <c r="AQ146" s="36"/>
      <c r="AR146" s="36"/>
      <c r="AS146" s="36"/>
      <c r="AT146" s="36"/>
      <c r="AU146" s="36"/>
      <c r="AW146" s="36"/>
      <c r="AX146" s="36"/>
      <c r="AY146" s="36"/>
      <c r="AZ146" s="36"/>
      <c r="BA146" s="36"/>
      <c r="BB146" s="36"/>
      <c r="BC146" s="36"/>
    </row>
    <row r="147" spans="1:55" x14ac:dyDescent="0.25">
      <c r="A147" s="60">
        <v>137</v>
      </c>
      <c r="B147" s="86">
        <f t="shared" si="15"/>
        <v>0</v>
      </c>
      <c r="C147" s="86">
        <f t="shared" si="12"/>
        <v>0</v>
      </c>
      <c r="D147" s="86">
        <f t="shared" si="13"/>
        <v>0</v>
      </c>
      <c r="E147" s="86"/>
      <c r="F147" s="86">
        <f t="shared" si="16"/>
        <v>0</v>
      </c>
      <c r="G147" s="86"/>
      <c r="H147" s="86"/>
      <c r="I147" s="86"/>
      <c r="J147" s="86">
        <f t="shared" si="14"/>
        <v>0</v>
      </c>
      <c r="K147" s="84">
        <f t="shared" si="17"/>
        <v>48549</v>
      </c>
      <c r="M147" s="36"/>
      <c r="O147" s="40"/>
      <c r="P147" s="40"/>
      <c r="Q147" s="40"/>
      <c r="R147" s="40"/>
      <c r="S147" s="40"/>
      <c r="T147" s="40"/>
      <c r="U147" s="40"/>
      <c r="V147" s="36"/>
      <c r="W147" s="36"/>
      <c r="X147" s="36"/>
      <c r="Y147" s="36"/>
      <c r="Z147" s="36"/>
      <c r="AB147" s="36"/>
      <c r="AC147" s="36"/>
      <c r="AD147" s="36"/>
      <c r="AE147" s="49"/>
      <c r="AF147" s="36"/>
      <c r="AG147" s="41"/>
      <c r="AH147" s="41"/>
      <c r="AI147" s="36"/>
      <c r="AQ147" s="36"/>
      <c r="AR147" s="36"/>
      <c r="AS147" s="36"/>
      <c r="AT147" s="36"/>
      <c r="AU147" s="36"/>
      <c r="AW147" s="36"/>
      <c r="AX147" s="36"/>
      <c r="AY147" s="36"/>
      <c r="AZ147" s="36"/>
      <c r="BA147" s="36"/>
      <c r="BB147" s="36"/>
      <c r="BC147" s="36"/>
    </row>
    <row r="148" spans="1:55" x14ac:dyDescent="0.25">
      <c r="A148" s="60">
        <v>138</v>
      </c>
      <c r="B148" s="86">
        <f t="shared" si="15"/>
        <v>0</v>
      </c>
      <c r="C148" s="86">
        <f t="shared" si="12"/>
        <v>0</v>
      </c>
      <c r="D148" s="86">
        <f t="shared" si="13"/>
        <v>0</v>
      </c>
      <c r="E148" s="86"/>
      <c r="F148" s="86">
        <f t="shared" si="16"/>
        <v>0</v>
      </c>
      <c r="G148" s="86"/>
      <c r="H148" s="86"/>
      <c r="I148" s="86"/>
      <c r="J148" s="86">
        <f t="shared" si="14"/>
        <v>0</v>
      </c>
      <c r="K148" s="84">
        <f t="shared" si="17"/>
        <v>48580</v>
      </c>
      <c r="M148" s="36"/>
      <c r="O148" s="40"/>
      <c r="P148" s="40"/>
      <c r="Q148" s="40"/>
      <c r="R148" s="40"/>
      <c r="S148" s="40"/>
      <c r="T148" s="40"/>
      <c r="U148" s="40"/>
      <c r="V148" s="36"/>
      <c r="W148" s="36"/>
      <c r="X148" s="36"/>
      <c r="Y148" s="36"/>
      <c r="Z148" s="36"/>
      <c r="AB148" s="36"/>
      <c r="AC148" s="36"/>
      <c r="AD148" s="36"/>
      <c r="AE148" s="49"/>
      <c r="AF148" s="36"/>
      <c r="AG148" s="41"/>
      <c r="AH148" s="41"/>
      <c r="AI148" s="36"/>
      <c r="AQ148" s="36"/>
      <c r="AR148" s="36"/>
      <c r="AS148" s="36"/>
      <c r="AT148" s="36"/>
      <c r="AU148" s="36"/>
      <c r="AW148" s="36"/>
      <c r="AX148" s="36"/>
      <c r="AY148" s="36"/>
      <c r="AZ148" s="36"/>
      <c r="BA148" s="36"/>
      <c r="BB148" s="36"/>
      <c r="BC148" s="36"/>
    </row>
    <row r="149" spans="1:55" x14ac:dyDescent="0.25">
      <c r="A149" s="60">
        <v>139</v>
      </c>
      <c r="B149" s="86">
        <f t="shared" si="15"/>
        <v>0</v>
      </c>
      <c r="C149" s="86">
        <f t="shared" si="12"/>
        <v>0</v>
      </c>
      <c r="D149" s="86">
        <f t="shared" si="13"/>
        <v>0</v>
      </c>
      <c r="E149" s="86"/>
      <c r="F149" s="86">
        <f t="shared" si="16"/>
        <v>0</v>
      </c>
      <c r="G149" s="86"/>
      <c r="H149" s="86"/>
      <c r="I149" s="86"/>
      <c r="J149" s="86">
        <f t="shared" si="14"/>
        <v>0</v>
      </c>
      <c r="K149" s="84">
        <f t="shared" si="17"/>
        <v>48611</v>
      </c>
      <c r="M149" s="36"/>
      <c r="O149" s="40"/>
      <c r="P149" s="40"/>
      <c r="Q149" s="40"/>
      <c r="R149" s="40"/>
      <c r="S149" s="40"/>
      <c r="T149" s="40"/>
      <c r="U149" s="40"/>
      <c r="V149" s="36"/>
      <c r="W149" s="36"/>
      <c r="X149" s="36"/>
      <c r="Y149" s="36"/>
      <c r="Z149" s="36"/>
      <c r="AB149" s="36"/>
      <c r="AC149" s="36"/>
      <c r="AD149" s="36"/>
      <c r="AE149" s="49"/>
      <c r="AF149" s="36"/>
      <c r="AG149" s="41"/>
      <c r="AH149" s="41"/>
      <c r="AI149" s="36"/>
      <c r="AQ149" s="36"/>
      <c r="AR149" s="36"/>
      <c r="AS149" s="36"/>
      <c r="AT149" s="36"/>
      <c r="AU149" s="36"/>
      <c r="AW149" s="36"/>
      <c r="AX149" s="36"/>
      <c r="AY149" s="36"/>
      <c r="AZ149" s="36"/>
      <c r="BA149" s="36"/>
      <c r="BB149" s="36"/>
      <c r="BC149" s="36"/>
    </row>
    <row r="150" spans="1:55" x14ac:dyDescent="0.25">
      <c r="A150" s="60">
        <v>140</v>
      </c>
      <c r="B150" s="86">
        <f t="shared" si="15"/>
        <v>0</v>
      </c>
      <c r="C150" s="86">
        <f t="shared" si="12"/>
        <v>0</v>
      </c>
      <c r="D150" s="86">
        <f t="shared" si="13"/>
        <v>0</v>
      </c>
      <c r="E150" s="86"/>
      <c r="F150" s="86">
        <f t="shared" si="16"/>
        <v>0</v>
      </c>
      <c r="G150" s="86"/>
      <c r="H150" s="86"/>
      <c r="I150" s="86"/>
      <c r="J150" s="86">
        <f t="shared" si="14"/>
        <v>0</v>
      </c>
      <c r="K150" s="84">
        <f t="shared" si="17"/>
        <v>48639</v>
      </c>
      <c r="M150" s="36"/>
      <c r="O150" s="40"/>
      <c r="P150" s="40"/>
      <c r="Q150" s="40"/>
      <c r="R150" s="40"/>
      <c r="S150" s="40"/>
      <c r="T150" s="40"/>
      <c r="U150" s="40"/>
      <c r="V150" s="36"/>
      <c r="W150" s="36"/>
      <c r="X150" s="36"/>
      <c r="Y150" s="36"/>
      <c r="Z150" s="36"/>
      <c r="AB150" s="36"/>
      <c r="AC150" s="36"/>
      <c r="AD150" s="36"/>
      <c r="AE150" s="49"/>
      <c r="AF150" s="36"/>
      <c r="AG150" s="41"/>
      <c r="AH150" s="41"/>
      <c r="AI150" s="36"/>
      <c r="AQ150" s="36"/>
      <c r="AR150" s="36"/>
      <c r="AS150" s="36"/>
      <c r="AT150" s="36"/>
      <c r="AU150" s="36"/>
      <c r="AW150" s="36"/>
      <c r="AX150" s="36"/>
      <c r="AY150" s="36"/>
      <c r="AZ150" s="36"/>
      <c r="BA150" s="36"/>
      <c r="BB150" s="36"/>
      <c r="BC150" s="36"/>
    </row>
    <row r="151" spans="1:55" x14ac:dyDescent="0.25">
      <c r="A151" s="60">
        <v>141</v>
      </c>
      <c r="B151" s="86">
        <f t="shared" si="15"/>
        <v>0</v>
      </c>
      <c r="C151" s="86">
        <f t="shared" ref="C151:C214" si="18">MIN(B150,IF($D$4="Ануїтет",-PMT($G$2/12,$D$6-12,$B$22,0,0)-D151,$D$3/$D$6))</f>
        <v>0</v>
      </c>
      <c r="D151" s="86">
        <f t="shared" ref="D151:D214" si="19">B150*$G$2/12</f>
        <v>0</v>
      </c>
      <c r="E151" s="86"/>
      <c r="F151" s="86">
        <f t="shared" si="16"/>
        <v>0</v>
      </c>
      <c r="G151" s="86"/>
      <c r="H151" s="86"/>
      <c r="I151" s="86"/>
      <c r="J151" s="86">
        <f t="shared" si="14"/>
        <v>0</v>
      </c>
      <c r="K151" s="84">
        <f t="shared" si="17"/>
        <v>48670</v>
      </c>
      <c r="M151" s="36"/>
      <c r="O151" s="40"/>
      <c r="P151" s="40"/>
      <c r="Q151" s="40"/>
      <c r="R151" s="40"/>
      <c r="S151" s="40"/>
      <c r="T151" s="40"/>
      <c r="U151" s="40"/>
      <c r="V151" s="36"/>
      <c r="W151" s="36"/>
      <c r="X151" s="36"/>
      <c r="Y151" s="36"/>
      <c r="Z151" s="36"/>
      <c r="AB151" s="36"/>
      <c r="AC151" s="36"/>
      <c r="AD151" s="36"/>
      <c r="AE151" s="49"/>
      <c r="AF151" s="36"/>
      <c r="AG151" s="41"/>
      <c r="AH151" s="41"/>
      <c r="AI151" s="36"/>
      <c r="AQ151" s="36"/>
      <c r="AR151" s="36"/>
      <c r="AS151" s="36"/>
      <c r="AT151" s="36"/>
      <c r="AU151" s="36"/>
      <c r="AW151" s="36"/>
      <c r="AX151" s="36"/>
      <c r="AY151" s="36"/>
      <c r="AZ151" s="36"/>
      <c r="BA151" s="36"/>
      <c r="BB151" s="36"/>
      <c r="BC151" s="36"/>
    </row>
    <row r="152" spans="1:55" x14ac:dyDescent="0.25">
      <c r="A152" s="60">
        <v>142</v>
      </c>
      <c r="B152" s="86">
        <f t="shared" si="15"/>
        <v>0</v>
      </c>
      <c r="C152" s="86">
        <f t="shared" si="18"/>
        <v>0</v>
      </c>
      <c r="D152" s="86">
        <f t="shared" si="19"/>
        <v>0</v>
      </c>
      <c r="E152" s="86"/>
      <c r="F152" s="86">
        <f t="shared" si="16"/>
        <v>0</v>
      </c>
      <c r="G152" s="86"/>
      <c r="H152" s="86"/>
      <c r="I152" s="86"/>
      <c r="J152" s="86">
        <f t="shared" si="14"/>
        <v>0</v>
      </c>
      <c r="K152" s="84">
        <f t="shared" si="17"/>
        <v>48700</v>
      </c>
      <c r="M152" s="36"/>
      <c r="O152" s="40"/>
      <c r="P152" s="40"/>
      <c r="Q152" s="40"/>
      <c r="R152" s="40"/>
      <c r="S152" s="40"/>
      <c r="T152" s="40"/>
      <c r="U152" s="40"/>
      <c r="V152" s="36"/>
      <c r="W152" s="36"/>
      <c r="X152" s="36"/>
      <c r="Y152" s="36"/>
      <c r="Z152" s="36"/>
      <c r="AB152" s="36"/>
      <c r="AC152" s="36"/>
      <c r="AD152" s="36"/>
      <c r="AE152" s="49"/>
      <c r="AF152" s="36"/>
      <c r="AG152" s="41"/>
      <c r="AH152" s="41"/>
      <c r="AI152" s="36"/>
      <c r="AQ152" s="36"/>
      <c r="AR152" s="36"/>
      <c r="AS152" s="36"/>
      <c r="AT152" s="36"/>
      <c r="AU152" s="36"/>
      <c r="AW152" s="36"/>
      <c r="AX152" s="36"/>
      <c r="AY152" s="36"/>
      <c r="AZ152" s="36"/>
      <c r="BA152" s="36"/>
      <c r="BB152" s="36"/>
      <c r="BC152" s="36"/>
    </row>
    <row r="153" spans="1:55" x14ac:dyDescent="0.25">
      <c r="A153" s="60">
        <v>143</v>
      </c>
      <c r="B153" s="86">
        <f t="shared" si="15"/>
        <v>0</v>
      </c>
      <c r="C153" s="86">
        <f t="shared" si="18"/>
        <v>0</v>
      </c>
      <c r="D153" s="86">
        <f t="shared" si="19"/>
        <v>0</v>
      </c>
      <c r="E153" s="86"/>
      <c r="F153" s="86">
        <f t="shared" si="16"/>
        <v>0</v>
      </c>
      <c r="G153" s="86"/>
      <c r="H153" s="86"/>
      <c r="I153" s="86"/>
      <c r="J153" s="86">
        <f t="shared" si="14"/>
        <v>0</v>
      </c>
      <c r="K153" s="84">
        <f t="shared" si="17"/>
        <v>48731</v>
      </c>
      <c r="M153" s="36"/>
      <c r="O153" s="40"/>
      <c r="P153" s="40"/>
      <c r="Q153" s="40"/>
      <c r="R153" s="40"/>
      <c r="S153" s="40"/>
      <c r="T153" s="40"/>
      <c r="U153" s="40"/>
      <c r="V153" s="36"/>
      <c r="W153" s="36"/>
      <c r="X153" s="36"/>
      <c r="Y153" s="36"/>
      <c r="Z153" s="36"/>
      <c r="AB153" s="36"/>
      <c r="AC153" s="36"/>
      <c r="AD153" s="36"/>
      <c r="AE153" s="49"/>
      <c r="AF153" s="36"/>
      <c r="AG153" s="41"/>
      <c r="AH153" s="41"/>
      <c r="AI153" s="36"/>
      <c r="AQ153" s="36"/>
      <c r="AR153" s="36"/>
      <c r="AS153" s="36"/>
      <c r="AT153" s="36"/>
      <c r="AU153" s="36"/>
      <c r="AW153" s="36"/>
      <c r="AX153" s="36"/>
      <c r="AY153" s="36"/>
      <c r="AZ153" s="36"/>
      <c r="BA153" s="36"/>
      <c r="BB153" s="36"/>
      <c r="BC153" s="36"/>
    </row>
    <row r="154" spans="1:55" x14ac:dyDescent="0.25">
      <c r="A154" s="60">
        <v>144</v>
      </c>
      <c r="B154" s="86">
        <f t="shared" si="15"/>
        <v>0</v>
      </c>
      <c r="C154" s="86">
        <f t="shared" si="18"/>
        <v>0</v>
      </c>
      <c r="D154" s="86">
        <f t="shared" si="19"/>
        <v>0</v>
      </c>
      <c r="E154" s="86"/>
      <c r="F154" s="86">
        <f t="shared" si="16"/>
        <v>0</v>
      </c>
      <c r="G154" s="82">
        <f>IF(B154&gt;0,B154*$J$2,0)</f>
        <v>0</v>
      </c>
      <c r="H154" s="82">
        <f>IF(B154&gt;0,H142,0)</f>
        <v>0</v>
      </c>
      <c r="I154" s="86"/>
      <c r="J154" s="86">
        <f t="shared" si="14"/>
        <v>0</v>
      </c>
      <c r="K154" s="84">
        <f t="shared" si="17"/>
        <v>48761</v>
      </c>
      <c r="M154" s="36"/>
      <c r="O154" s="40"/>
      <c r="P154" s="40"/>
      <c r="Q154" s="40"/>
      <c r="R154" s="40"/>
      <c r="S154" s="40"/>
      <c r="T154" s="40"/>
      <c r="U154" s="40"/>
      <c r="V154" s="36"/>
      <c r="W154" s="36"/>
      <c r="X154" s="36"/>
      <c r="Y154" s="36"/>
      <c r="Z154" s="36"/>
      <c r="AB154" s="36"/>
      <c r="AC154" s="36"/>
      <c r="AD154" s="36"/>
      <c r="AE154" s="49"/>
      <c r="AF154" s="36"/>
      <c r="AG154" s="41"/>
      <c r="AH154" s="41"/>
      <c r="AI154" s="36"/>
      <c r="AQ154" s="36"/>
      <c r="AR154" s="36"/>
      <c r="AS154" s="36"/>
      <c r="AT154" s="36"/>
      <c r="AU154" s="36"/>
      <c r="AW154" s="36"/>
      <c r="AX154" s="36"/>
      <c r="AY154" s="36"/>
      <c r="AZ154" s="36"/>
      <c r="BA154" s="36"/>
      <c r="BB154" s="36"/>
      <c r="BC154" s="36"/>
    </row>
    <row r="155" spans="1:55" x14ac:dyDescent="0.25">
      <c r="A155" s="60">
        <v>145</v>
      </c>
      <c r="B155" s="86">
        <f t="shared" si="15"/>
        <v>0</v>
      </c>
      <c r="C155" s="86">
        <f t="shared" si="18"/>
        <v>0</v>
      </c>
      <c r="D155" s="86">
        <f t="shared" si="19"/>
        <v>0</v>
      </c>
      <c r="E155" s="86"/>
      <c r="F155" s="86">
        <f t="shared" si="16"/>
        <v>0</v>
      </c>
      <c r="G155" s="86"/>
      <c r="H155" s="86"/>
      <c r="I155" s="86"/>
      <c r="J155" s="86">
        <f t="shared" si="14"/>
        <v>0</v>
      </c>
      <c r="K155" s="84">
        <f t="shared" si="17"/>
        <v>48792</v>
      </c>
      <c r="M155" s="36"/>
      <c r="O155" s="40"/>
      <c r="P155" s="40"/>
      <c r="Q155" s="40"/>
      <c r="R155" s="40"/>
      <c r="S155" s="40"/>
      <c r="T155" s="40"/>
      <c r="U155" s="40"/>
      <c r="V155" s="36"/>
      <c r="W155" s="36"/>
      <c r="X155" s="36"/>
      <c r="Y155" s="36"/>
      <c r="Z155" s="36"/>
      <c r="AB155" s="36"/>
      <c r="AC155" s="36"/>
      <c r="AD155" s="36"/>
      <c r="AE155" s="49"/>
      <c r="AF155" s="36"/>
      <c r="AG155" s="41"/>
      <c r="AH155" s="41"/>
      <c r="AI155" s="36"/>
      <c r="AQ155" s="36"/>
      <c r="AR155" s="36"/>
      <c r="AS155" s="36"/>
      <c r="AT155" s="36"/>
      <c r="AU155" s="36"/>
      <c r="AW155" s="36"/>
      <c r="AX155" s="36"/>
      <c r="AY155" s="36"/>
      <c r="AZ155" s="36"/>
      <c r="BA155" s="36"/>
      <c r="BB155" s="36"/>
      <c r="BC155" s="36"/>
    </row>
    <row r="156" spans="1:55" x14ac:dyDescent="0.25">
      <c r="A156" s="60">
        <v>146</v>
      </c>
      <c r="B156" s="86">
        <f t="shared" si="15"/>
        <v>0</v>
      </c>
      <c r="C156" s="86">
        <f t="shared" si="18"/>
        <v>0</v>
      </c>
      <c r="D156" s="86">
        <f t="shared" si="19"/>
        <v>0</v>
      </c>
      <c r="E156" s="86"/>
      <c r="F156" s="86">
        <f t="shared" si="16"/>
        <v>0</v>
      </c>
      <c r="G156" s="86"/>
      <c r="H156" s="86"/>
      <c r="I156" s="86"/>
      <c r="J156" s="86">
        <f t="shared" si="14"/>
        <v>0</v>
      </c>
      <c r="K156" s="84">
        <f t="shared" si="17"/>
        <v>48823</v>
      </c>
      <c r="M156" s="36"/>
      <c r="O156" s="40"/>
      <c r="P156" s="40"/>
      <c r="Q156" s="40"/>
      <c r="R156" s="40"/>
      <c r="S156" s="40"/>
      <c r="T156" s="40"/>
      <c r="U156" s="40"/>
      <c r="V156" s="36"/>
      <c r="W156" s="36"/>
      <c r="X156" s="36"/>
      <c r="Y156" s="36"/>
      <c r="Z156" s="36"/>
      <c r="AB156" s="36"/>
      <c r="AC156" s="36"/>
      <c r="AD156" s="36"/>
      <c r="AE156" s="49"/>
      <c r="AF156" s="36"/>
      <c r="AG156" s="41"/>
      <c r="AH156" s="41"/>
      <c r="AI156" s="36"/>
      <c r="AQ156" s="36"/>
      <c r="AR156" s="36"/>
      <c r="AS156" s="36"/>
      <c r="AT156" s="36"/>
      <c r="AU156" s="36"/>
      <c r="AW156" s="36"/>
      <c r="AX156" s="36"/>
      <c r="AY156" s="36"/>
      <c r="AZ156" s="36"/>
      <c r="BA156" s="36"/>
      <c r="BB156" s="36"/>
      <c r="BC156" s="36"/>
    </row>
    <row r="157" spans="1:55" x14ac:dyDescent="0.25">
      <c r="A157" s="60">
        <v>147</v>
      </c>
      <c r="B157" s="86">
        <f t="shared" si="15"/>
        <v>0</v>
      </c>
      <c r="C157" s="86">
        <f t="shared" si="18"/>
        <v>0</v>
      </c>
      <c r="D157" s="86">
        <f t="shared" si="19"/>
        <v>0</v>
      </c>
      <c r="E157" s="86"/>
      <c r="F157" s="86">
        <f t="shared" si="16"/>
        <v>0</v>
      </c>
      <c r="G157" s="86"/>
      <c r="H157" s="86"/>
      <c r="I157" s="86"/>
      <c r="J157" s="86">
        <f t="shared" si="14"/>
        <v>0</v>
      </c>
      <c r="K157" s="84">
        <f t="shared" si="17"/>
        <v>48853</v>
      </c>
      <c r="M157" s="36"/>
      <c r="O157" s="40"/>
      <c r="P157" s="40"/>
      <c r="Q157" s="40"/>
      <c r="R157" s="40"/>
      <c r="S157" s="40"/>
      <c r="T157" s="40"/>
      <c r="U157" s="40"/>
      <c r="V157" s="36"/>
      <c r="W157" s="36"/>
      <c r="X157" s="36"/>
      <c r="Y157" s="36"/>
      <c r="Z157" s="36"/>
      <c r="AB157" s="36"/>
      <c r="AC157" s="36"/>
      <c r="AD157" s="36"/>
      <c r="AE157" s="49"/>
      <c r="AF157" s="36"/>
      <c r="AG157" s="41"/>
      <c r="AH157" s="41"/>
      <c r="AI157" s="36"/>
      <c r="AQ157" s="36"/>
      <c r="AR157" s="36"/>
      <c r="AS157" s="36"/>
      <c r="AT157" s="36"/>
      <c r="AU157" s="36"/>
      <c r="AW157" s="36"/>
      <c r="AX157" s="36"/>
      <c r="AY157" s="36"/>
      <c r="AZ157" s="36"/>
      <c r="BA157" s="36"/>
      <c r="BB157" s="36"/>
      <c r="BC157" s="36"/>
    </row>
    <row r="158" spans="1:55" x14ac:dyDescent="0.25">
      <c r="A158" s="60">
        <v>148</v>
      </c>
      <c r="B158" s="86">
        <f t="shared" si="15"/>
        <v>0</v>
      </c>
      <c r="C158" s="86">
        <f t="shared" si="18"/>
        <v>0</v>
      </c>
      <c r="D158" s="86">
        <f t="shared" si="19"/>
        <v>0</v>
      </c>
      <c r="E158" s="86"/>
      <c r="F158" s="86">
        <f t="shared" si="16"/>
        <v>0</v>
      </c>
      <c r="G158" s="86"/>
      <c r="H158" s="86"/>
      <c r="I158" s="86"/>
      <c r="J158" s="86">
        <f t="shared" si="14"/>
        <v>0</v>
      </c>
      <c r="K158" s="84">
        <f t="shared" si="17"/>
        <v>48884</v>
      </c>
      <c r="M158" s="36"/>
      <c r="O158" s="40"/>
      <c r="P158" s="40"/>
      <c r="Q158" s="40"/>
      <c r="R158" s="40"/>
      <c r="S158" s="40"/>
      <c r="T158" s="40"/>
      <c r="U158" s="40"/>
      <c r="V158" s="36"/>
      <c r="W158" s="36"/>
      <c r="X158" s="36"/>
      <c r="Y158" s="36"/>
      <c r="Z158" s="36"/>
      <c r="AB158" s="36"/>
      <c r="AC158" s="36"/>
      <c r="AD158" s="36"/>
      <c r="AE158" s="49"/>
      <c r="AF158" s="36"/>
      <c r="AG158" s="41"/>
      <c r="AH158" s="41"/>
      <c r="AI158" s="36"/>
      <c r="AQ158" s="36"/>
      <c r="AR158" s="36"/>
      <c r="AS158" s="36"/>
      <c r="AT158" s="36"/>
      <c r="AU158" s="36"/>
      <c r="AW158" s="36"/>
      <c r="AX158" s="36"/>
      <c r="AY158" s="36"/>
      <c r="AZ158" s="36"/>
      <c r="BA158" s="36"/>
      <c r="BB158" s="36"/>
      <c r="BC158" s="36"/>
    </row>
    <row r="159" spans="1:55" x14ac:dyDescent="0.25">
      <c r="A159" s="60">
        <v>149</v>
      </c>
      <c r="B159" s="86">
        <f t="shared" si="15"/>
        <v>0</v>
      </c>
      <c r="C159" s="86">
        <f t="shared" si="18"/>
        <v>0</v>
      </c>
      <c r="D159" s="86">
        <f t="shared" si="19"/>
        <v>0</v>
      </c>
      <c r="E159" s="86"/>
      <c r="F159" s="86">
        <f t="shared" si="16"/>
        <v>0</v>
      </c>
      <c r="G159" s="86"/>
      <c r="H159" s="86"/>
      <c r="I159" s="86"/>
      <c r="J159" s="86">
        <f t="shared" si="14"/>
        <v>0</v>
      </c>
      <c r="K159" s="84">
        <f t="shared" si="17"/>
        <v>48914</v>
      </c>
      <c r="M159" s="36"/>
      <c r="O159" s="40"/>
      <c r="P159" s="40"/>
      <c r="Q159" s="40"/>
      <c r="R159" s="40"/>
      <c r="S159" s="40"/>
      <c r="T159" s="40"/>
      <c r="U159" s="40"/>
      <c r="V159" s="36"/>
      <c r="W159" s="36"/>
      <c r="X159" s="36"/>
      <c r="Y159" s="36"/>
      <c r="Z159" s="36"/>
      <c r="AB159" s="36"/>
      <c r="AC159" s="36"/>
      <c r="AD159" s="36"/>
      <c r="AE159" s="49"/>
      <c r="AF159" s="36"/>
      <c r="AG159" s="41"/>
      <c r="AH159" s="41"/>
      <c r="AI159" s="36"/>
      <c r="AQ159" s="36"/>
      <c r="AR159" s="36"/>
      <c r="AS159" s="36"/>
      <c r="AT159" s="36"/>
      <c r="AU159" s="36"/>
      <c r="AW159" s="36"/>
      <c r="AX159" s="36"/>
      <c r="AY159" s="36"/>
      <c r="AZ159" s="36"/>
      <c r="BA159" s="36"/>
      <c r="BB159" s="36"/>
      <c r="BC159" s="36"/>
    </row>
    <row r="160" spans="1:55" x14ac:dyDescent="0.25">
      <c r="A160" s="60">
        <v>150</v>
      </c>
      <c r="B160" s="86">
        <f t="shared" si="15"/>
        <v>0</v>
      </c>
      <c r="C160" s="86">
        <f t="shared" si="18"/>
        <v>0</v>
      </c>
      <c r="D160" s="86">
        <f t="shared" si="19"/>
        <v>0</v>
      </c>
      <c r="E160" s="86"/>
      <c r="F160" s="86">
        <f t="shared" si="16"/>
        <v>0</v>
      </c>
      <c r="G160" s="90"/>
      <c r="H160" s="90"/>
      <c r="I160" s="86"/>
      <c r="J160" s="86">
        <f t="shared" si="14"/>
        <v>0</v>
      </c>
      <c r="K160" s="84">
        <f t="shared" si="17"/>
        <v>48945</v>
      </c>
      <c r="M160" s="36"/>
      <c r="O160" s="40"/>
      <c r="P160" s="40"/>
      <c r="Q160" s="40"/>
      <c r="R160" s="40"/>
      <c r="S160" s="40"/>
      <c r="T160" s="40"/>
      <c r="U160" s="40"/>
      <c r="V160" s="36"/>
      <c r="W160" s="36"/>
      <c r="X160" s="36"/>
      <c r="Y160" s="36"/>
      <c r="Z160" s="36"/>
      <c r="AB160" s="36"/>
      <c r="AC160" s="36"/>
      <c r="AD160" s="36"/>
      <c r="AE160" s="49"/>
      <c r="AF160" s="36"/>
      <c r="AG160" s="41"/>
      <c r="AH160" s="41"/>
      <c r="AI160" s="36"/>
      <c r="AQ160" s="36"/>
      <c r="AR160" s="36"/>
      <c r="AS160" s="36"/>
      <c r="AT160" s="36"/>
      <c r="AU160" s="36"/>
      <c r="AW160" s="36"/>
      <c r="AX160" s="36"/>
      <c r="AY160" s="36"/>
      <c r="AZ160" s="36"/>
      <c r="BA160" s="36"/>
      <c r="BB160" s="36"/>
      <c r="BC160" s="36"/>
    </row>
    <row r="161" spans="1:55" x14ac:dyDescent="0.25">
      <c r="A161" s="60">
        <v>151</v>
      </c>
      <c r="B161" s="86">
        <f t="shared" si="15"/>
        <v>0</v>
      </c>
      <c r="C161" s="86">
        <f t="shared" si="18"/>
        <v>0</v>
      </c>
      <c r="D161" s="86">
        <f t="shared" si="19"/>
        <v>0</v>
      </c>
      <c r="E161" s="86"/>
      <c r="F161" s="86">
        <f t="shared" si="16"/>
        <v>0</v>
      </c>
      <c r="G161" s="86"/>
      <c r="H161" s="86"/>
      <c r="I161" s="86"/>
      <c r="J161" s="86">
        <f t="shared" si="14"/>
        <v>0</v>
      </c>
      <c r="K161" s="84">
        <f t="shared" si="17"/>
        <v>48976</v>
      </c>
      <c r="M161" s="36"/>
      <c r="O161" s="40"/>
      <c r="P161" s="40"/>
      <c r="Q161" s="40"/>
      <c r="R161" s="40"/>
      <c r="S161" s="40"/>
      <c r="T161" s="40"/>
      <c r="U161" s="40"/>
      <c r="V161" s="36"/>
      <c r="W161" s="36"/>
      <c r="X161" s="36"/>
      <c r="Y161" s="36"/>
      <c r="Z161" s="36"/>
      <c r="AB161" s="36"/>
      <c r="AC161" s="36"/>
      <c r="AD161" s="36"/>
      <c r="AE161" s="49"/>
      <c r="AF161" s="36"/>
      <c r="AG161" s="41"/>
      <c r="AH161" s="41"/>
      <c r="AI161" s="36"/>
      <c r="AQ161" s="36"/>
      <c r="AR161" s="36"/>
      <c r="AS161" s="36"/>
      <c r="AT161" s="36"/>
      <c r="AU161" s="36"/>
      <c r="AW161" s="36"/>
      <c r="AX161" s="36"/>
      <c r="AY161" s="36"/>
      <c r="AZ161" s="36"/>
      <c r="BA161" s="36"/>
      <c r="BB161" s="36"/>
      <c r="BC161" s="36"/>
    </row>
    <row r="162" spans="1:55" x14ac:dyDescent="0.25">
      <c r="A162" s="60">
        <v>152</v>
      </c>
      <c r="B162" s="86">
        <f t="shared" si="15"/>
        <v>0</v>
      </c>
      <c r="C162" s="86">
        <f t="shared" si="18"/>
        <v>0</v>
      </c>
      <c r="D162" s="86">
        <f t="shared" si="19"/>
        <v>0</v>
      </c>
      <c r="E162" s="86"/>
      <c r="F162" s="86">
        <f t="shared" si="16"/>
        <v>0</v>
      </c>
      <c r="G162" s="86"/>
      <c r="H162" s="86"/>
      <c r="I162" s="86"/>
      <c r="J162" s="86">
        <f t="shared" si="14"/>
        <v>0</v>
      </c>
      <c r="K162" s="84">
        <f t="shared" si="17"/>
        <v>49004</v>
      </c>
      <c r="M162" s="36"/>
      <c r="O162" s="40"/>
      <c r="P162" s="40"/>
      <c r="Q162" s="40"/>
      <c r="R162" s="40"/>
      <c r="S162" s="40"/>
      <c r="T162" s="40"/>
      <c r="U162" s="40"/>
      <c r="V162" s="36"/>
      <c r="W162" s="36"/>
      <c r="X162" s="36"/>
      <c r="Y162" s="36"/>
      <c r="Z162" s="36"/>
      <c r="AB162" s="36"/>
      <c r="AC162" s="36"/>
      <c r="AD162" s="36"/>
      <c r="AE162" s="49"/>
      <c r="AF162" s="36"/>
      <c r="AG162" s="41"/>
      <c r="AH162" s="41"/>
      <c r="AI162" s="36"/>
      <c r="AQ162" s="36"/>
      <c r="AR162" s="36"/>
      <c r="AS162" s="36"/>
      <c r="AT162" s="36"/>
      <c r="AU162" s="36"/>
      <c r="AW162" s="36"/>
      <c r="AX162" s="36"/>
      <c r="AY162" s="36"/>
      <c r="AZ162" s="36"/>
      <c r="BA162" s="36"/>
      <c r="BB162" s="36"/>
      <c r="BC162" s="36"/>
    </row>
    <row r="163" spans="1:55" x14ac:dyDescent="0.25">
      <c r="A163" s="60">
        <v>153</v>
      </c>
      <c r="B163" s="86">
        <f t="shared" si="15"/>
        <v>0</v>
      </c>
      <c r="C163" s="86">
        <f t="shared" si="18"/>
        <v>0</v>
      </c>
      <c r="D163" s="86">
        <f t="shared" si="19"/>
        <v>0</v>
      </c>
      <c r="E163" s="86"/>
      <c r="F163" s="86">
        <f t="shared" si="16"/>
        <v>0</v>
      </c>
      <c r="G163" s="86"/>
      <c r="H163" s="86"/>
      <c r="I163" s="86"/>
      <c r="J163" s="86">
        <f t="shared" si="14"/>
        <v>0</v>
      </c>
      <c r="K163" s="84">
        <f t="shared" si="17"/>
        <v>49035</v>
      </c>
      <c r="M163" s="36"/>
      <c r="O163" s="40"/>
      <c r="P163" s="40"/>
      <c r="Q163" s="40"/>
      <c r="R163" s="40"/>
      <c r="S163" s="40"/>
      <c r="T163" s="40"/>
      <c r="U163" s="40"/>
      <c r="V163" s="36"/>
      <c r="W163" s="36"/>
      <c r="X163" s="36"/>
      <c r="Y163" s="36"/>
      <c r="Z163" s="36"/>
      <c r="AB163" s="36"/>
      <c r="AC163" s="36"/>
      <c r="AD163" s="36"/>
      <c r="AE163" s="49"/>
      <c r="AF163" s="36"/>
      <c r="AG163" s="41"/>
      <c r="AH163" s="41"/>
      <c r="AI163" s="36"/>
      <c r="AQ163" s="36"/>
      <c r="AR163" s="36"/>
      <c r="AS163" s="36"/>
      <c r="AT163" s="36"/>
      <c r="AU163" s="36"/>
      <c r="AW163" s="36"/>
      <c r="AX163" s="36"/>
      <c r="AY163" s="36"/>
      <c r="AZ163" s="36"/>
      <c r="BA163" s="36"/>
      <c r="BB163" s="36"/>
      <c r="BC163" s="36"/>
    </row>
    <row r="164" spans="1:55" x14ac:dyDescent="0.25">
      <c r="A164" s="60">
        <v>154</v>
      </c>
      <c r="B164" s="86">
        <f t="shared" si="15"/>
        <v>0</v>
      </c>
      <c r="C164" s="86">
        <f t="shared" si="18"/>
        <v>0</v>
      </c>
      <c r="D164" s="86">
        <f t="shared" si="19"/>
        <v>0</v>
      </c>
      <c r="E164" s="86"/>
      <c r="F164" s="86">
        <f t="shared" si="16"/>
        <v>0</v>
      </c>
      <c r="G164" s="86"/>
      <c r="H164" s="86"/>
      <c r="I164" s="86"/>
      <c r="J164" s="86">
        <f t="shared" si="14"/>
        <v>0</v>
      </c>
      <c r="K164" s="84">
        <f t="shared" si="17"/>
        <v>49065</v>
      </c>
      <c r="M164" s="36"/>
      <c r="O164" s="40"/>
      <c r="P164" s="40"/>
      <c r="Q164" s="40"/>
      <c r="R164" s="40"/>
      <c r="S164" s="40"/>
      <c r="T164" s="40"/>
      <c r="U164" s="40"/>
      <c r="V164" s="36"/>
      <c r="W164" s="36"/>
      <c r="X164" s="36"/>
      <c r="Y164" s="36"/>
      <c r="Z164" s="36"/>
      <c r="AB164" s="36"/>
      <c r="AC164" s="36"/>
      <c r="AD164" s="36"/>
      <c r="AE164" s="49"/>
      <c r="AF164" s="36"/>
      <c r="AG164" s="41"/>
      <c r="AH164" s="41"/>
      <c r="AI164" s="36"/>
      <c r="AQ164" s="36"/>
      <c r="AR164" s="36"/>
      <c r="AS164" s="36"/>
      <c r="AT164" s="36"/>
      <c r="AU164" s="36"/>
      <c r="AW164" s="36"/>
      <c r="AX164" s="36"/>
      <c r="AY164" s="36"/>
      <c r="AZ164" s="36"/>
      <c r="BA164" s="36"/>
      <c r="BB164" s="36"/>
      <c r="BC164" s="36"/>
    </row>
    <row r="165" spans="1:55" x14ac:dyDescent="0.25">
      <c r="A165" s="60">
        <v>155</v>
      </c>
      <c r="B165" s="86">
        <f t="shared" si="15"/>
        <v>0</v>
      </c>
      <c r="C165" s="86">
        <f t="shared" si="18"/>
        <v>0</v>
      </c>
      <c r="D165" s="86">
        <f t="shared" si="19"/>
        <v>0</v>
      </c>
      <c r="E165" s="86"/>
      <c r="F165" s="86">
        <f t="shared" si="16"/>
        <v>0</v>
      </c>
      <c r="G165" s="86"/>
      <c r="H165" s="86"/>
      <c r="I165" s="86"/>
      <c r="J165" s="86">
        <f t="shared" si="14"/>
        <v>0</v>
      </c>
      <c r="K165" s="84">
        <f t="shared" si="17"/>
        <v>49096</v>
      </c>
      <c r="M165" s="36"/>
      <c r="O165" s="40"/>
      <c r="P165" s="40"/>
      <c r="Q165" s="40"/>
      <c r="R165" s="40"/>
      <c r="S165" s="40"/>
      <c r="T165" s="40"/>
      <c r="U165" s="40"/>
      <c r="V165" s="36"/>
      <c r="W165" s="36"/>
      <c r="X165" s="36"/>
      <c r="Y165" s="36"/>
      <c r="Z165" s="36"/>
      <c r="AB165" s="36"/>
      <c r="AC165" s="36"/>
      <c r="AD165" s="36"/>
      <c r="AE165" s="49"/>
      <c r="AF165" s="36"/>
      <c r="AG165" s="41"/>
      <c r="AH165" s="41"/>
      <c r="AI165" s="36"/>
      <c r="AQ165" s="36"/>
      <c r="AR165" s="36"/>
      <c r="AS165" s="36"/>
      <c r="AT165" s="36"/>
      <c r="AU165" s="36"/>
      <c r="AW165" s="36"/>
      <c r="AX165" s="36"/>
      <c r="AY165" s="36"/>
      <c r="AZ165" s="36"/>
      <c r="BA165" s="36"/>
      <c r="BB165" s="36"/>
      <c r="BC165" s="36"/>
    </row>
    <row r="166" spans="1:55" x14ac:dyDescent="0.25">
      <c r="A166" s="60">
        <v>156</v>
      </c>
      <c r="B166" s="86">
        <f t="shared" si="15"/>
        <v>0</v>
      </c>
      <c r="C166" s="86">
        <f t="shared" si="18"/>
        <v>0</v>
      </c>
      <c r="D166" s="86">
        <f t="shared" si="19"/>
        <v>0</v>
      </c>
      <c r="E166" s="86"/>
      <c r="F166" s="86">
        <f t="shared" si="16"/>
        <v>0</v>
      </c>
      <c r="G166" s="82">
        <f>IF(B166&gt;0,B166*$J$2,0)</f>
        <v>0</v>
      </c>
      <c r="H166" s="82">
        <f>IF(B166&gt;0,H154,0)</f>
        <v>0</v>
      </c>
      <c r="I166" s="86"/>
      <c r="J166" s="86">
        <f t="shared" si="14"/>
        <v>0</v>
      </c>
      <c r="K166" s="84">
        <f t="shared" si="17"/>
        <v>49126</v>
      </c>
      <c r="M166" s="36"/>
      <c r="O166" s="40"/>
      <c r="P166" s="40"/>
      <c r="Q166" s="40"/>
      <c r="R166" s="40"/>
      <c r="S166" s="40"/>
      <c r="T166" s="40"/>
      <c r="U166" s="40"/>
      <c r="V166" s="36"/>
      <c r="W166" s="36"/>
      <c r="X166" s="36"/>
      <c r="Y166" s="36"/>
      <c r="Z166" s="36"/>
      <c r="AB166" s="36"/>
      <c r="AC166" s="36"/>
      <c r="AD166" s="36"/>
      <c r="AE166" s="49"/>
      <c r="AF166" s="36"/>
      <c r="AG166" s="41"/>
      <c r="AH166" s="41"/>
      <c r="AI166" s="36"/>
      <c r="AQ166" s="36"/>
      <c r="AR166" s="36"/>
      <c r="AS166" s="36"/>
      <c r="AT166" s="36"/>
      <c r="AU166" s="36"/>
      <c r="AW166" s="36"/>
      <c r="AX166" s="36"/>
      <c r="AY166" s="36"/>
      <c r="AZ166" s="36"/>
      <c r="BA166" s="36"/>
      <c r="BB166" s="36"/>
      <c r="BC166" s="36"/>
    </row>
    <row r="167" spans="1:55" x14ac:dyDescent="0.25">
      <c r="A167" s="60">
        <v>157</v>
      </c>
      <c r="B167" s="86">
        <f t="shared" si="15"/>
        <v>0</v>
      </c>
      <c r="C167" s="86">
        <f t="shared" si="18"/>
        <v>0</v>
      </c>
      <c r="D167" s="86">
        <f t="shared" si="19"/>
        <v>0</v>
      </c>
      <c r="E167" s="86"/>
      <c r="F167" s="86">
        <f t="shared" si="16"/>
        <v>0</v>
      </c>
      <c r="G167" s="86"/>
      <c r="H167" s="86"/>
      <c r="I167" s="86"/>
      <c r="J167" s="86">
        <f t="shared" si="14"/>
        <v>0</v>
      </c>
      <c r="K167" s="84">
        <f t="shared" si="17"/>
        <v>49157</v>
      </c>
      <c r="M167" s="36"/>
      <c r="O167" s="40"/>
      <c r="P167" s="40"/>
      <c r="Q167" s="40"/>
      <c r="R167" s="40"/>
      <c r="S167" s="40"/>
      <c r="T167" s="40"/>
      <c r="U167" s="40"/>
      <c r="V167" s="36"/>
      <c r="W167" s="36"/>
      <c r="X167" s="36"/>
      <c r="Y167" s="36"/>
      <c r="Z167" s="36"/>
      <c r="AB167" s="36"/>
      <c r="AC167" s="36"/>
      <c r="AD167" s="36"/>
      <c r="AE167" s="49"/>
      <c r="AF167" s="36"/>
      <c r="AG167" s="41"/>
      <c r="AH167" s="41"/>
      <c r="AI167" s="36"/>
      <c r="AQ167" s="36"/>
      <c r="AR167" s="36"/>
      <c r="AS167" s="36"/>
      <c r="AT167" s="36"/>
      <c r="AU167" s="36"/>
      <c r="AW167" s="36"/>
      <c r="AX167" s="36"/>
      <c r="AY167" s="36"/>
      <c r="AZ167" s="36"/>
      <c r="BA167" s="36"/>
      <c r="BB167" s="36"/>
      <c r="BC167" s="36"/>
    </row>
    <row r="168" spans="1:55" x14ac:dyDescent="0.25">
      <c r="A168" s="60">
        <v>158</v>
      </c>
      <c r="B168" s="86">
        <f t="shared" si="15"/>
        <v>0</v>
      </c>
      <c r="C168" s="86">
        <f t="shared" si="18"/>
        <v>0</v>
      </c>
      <c r="D168" s="86">
        <f t="shared" si="19"/>
        <v>0</v>
      </c>
      <c r="E168" s="86"/>
      <c r="F168" s="86">
        <f t="shared" si="16"/>
        <v>0</v>
      </c>
      <c r="G168" s="86"/>
      <c r="H168" s="86"/>
      <c r="I168" s="86"/>
      <c r="J168" s="86">
        <f t="shared" si="14"/>
        <v>0</v>
      </c>
      <c r="K168" s="84">
        <f t="shared" si="17"/>
        <v>49188</v>
      </c>
      <c r="M168" s="36"/>
      <c r="O168" s="40"/>
      <c r="P168" s="40"/>
      <c r="Q168" s="40"/>
      <c r="R168" s="40"/>
      <c r="S168" s="40"/>
      <c r="T168" s="40"/>
      <c r="U168" s="40"/>
      <c r="V168" s="36"/>
      <c r="W168" s="36"/>
      <c r="X168" s="36"/>
      <c r="Y168" s="36"/>
      <c r="Z168" s="36"/>
      <c r="AB168" s="36"/>
      <c r="AC168" s="36"/>
      <c r="AD168" s="36"/>
      <c r="AE168" s="49"/>
      <c r="AF168" s="36"/>
      <c r="AG168" s="41"/>
      <c r="AH168" s="41"/>
      <c r="AI168" s="36"/>
      <c r="AQ168" s="36"/>
      <c r="AR168" s="36"/>
      <c r="AS168" s="36"/>
      <c r="AT168" s="36"/>
      <c r="AU168" s="36"/>
      <c r="AW168" s="36"/>
      <c r="AX168" s="36"/>
      <c r="AY168" s="36"/>
      <c r="AZ168" s="36"/>
      <c r="BA168" s="36"/>
      <c r="BB168" s="36"/>
      <c r="BC168" s="36"/>
    </row>
    <row r="169" spans="1:55" x14ac:dyDescent="0.25">
      <c r="A169" s="60">
        <v>159</v>
      </c>
      <c r="B169" s="86">
        <f t="shared" si="15"/>
        <v>0</v>
      </c>
      <c r="C169" s="86">
        <f t="shared" si="18"/>
        <v>0</v>
      </c>
      <c r="D169" s="86">
        <f t="shared" si="19"/>
        <v>0</v>
      </c>
      <c r="E169" s="86"/>
      <c r="F169" s="86">
        <f t="shared" si="16"/>
        <v>0</v>
      </c>
      <c r="G169" s="86"/>
      <c r="H169" s="86"/>
      <c r="I169" s="86"/>
      <c r="J169" s="86">
        <f t="shared" si="14"/>
        <v>0</v>
      </c>
      <c r="K169" s="84">
        <f t="shared" si="17"/>
        <v>49218</v>
      </c>
      <c r="M169" s="36"/>
      <c r="O169" s="40"/>
      <c r="P169" s="40"/>
      <c r="Q169" s="40"/>
      <c r="R169" s="40"/>
      <c r="S169" s="40"/>
      <c r="T169" s="40"/>
      <c r="U169" s="40"/>
      <c r="V169" s="36"/>
      <c r="W169" s="36"/>
      <c r="X169" s="36"/>
      <c r="Y169" s="36"/>
      <c r="Z169" s="36"/>
      <c r="AB169" s="36"/>
      <c r="AC169" s="36"/>
      <c r="AD169" s="36"/>
      <c r="AE169" s="49"/>
      <c r="AF169" s="36"/>
      <c r="AG169" s="41"/>
      <c r="AH169" s="41"/>
      <c r="AI169" s="36"/>
      <c r="AQ169" s="36"/>
      <c r="AR169" s="36"/>
      <c r="AS169" s="36"/>
      <c r="AT169" s="36"/>
      <c r="AU169" s="36"/>
      <c r="AW169" s="36"/>
      <c r="AX169" s="36"/>
      <c r="AY169" s="36"/>
      <c r="AZ169" s="36"/>
      <c r="BA169" s="36"/>
      <c r="BB169" s="36"/>
      <c r="BC169" s="36"/>
    </row>
    <row r="170" spans="1:55" x14ac:dyDescent="0.25">
      <c r="A170" s="60">
        <v>160</v>
      </c>
      <c r="B170" s="86">
        <f t="shared" si="15"/>
        <v>0</v>
      </c>
      <c r="C170" s="86">
        <f t="shared" si="18"/>
        <v>0</v>
      </c>
      <c r="D170" s="86">
        <f t="shared" si="19"/>
        <v>0</v>
      </c>
      <c r="E170" s="86"/>
      <c r="F170" s="86">
        <f t="shared" si="16"/>
        <v>0</v>
      </c>
      <c r="G170" s="86"/>
      <c r="H170" s="86"/>
      <c r="I170" s="86"/>
      <c r="J170" s="86">
        <f t="shared" si="14"/>
        <v>0</v>
      </c>
      <c r="K170" s="84">
        <f t="shared" si="17"/>
        <v>49249</v>
      </c>
      <c r="M170" s="36"/>
      <c r="O170" s="40"/>
      <c r="P170" s="40"/>
      <c r="Q170" s="40"/>
      <c r="R170" s="40"/>
      <c r="S170" s="40"/>
      <c r="T170" s="40"/>
      <c r="U170" s="40"/>
      <c r="V170" s="36"/>
      <c r="W170" s="36"/>
      <c r="X170" s="36"/>
      <c r="Y170" s="36"/>
      <c r="Z170" s="36"/>
      <c r="AB170" s="36"/>
      <c r="AC170" s="36"/>
      <c r="AD170" s="36"/>
      <c r="AE170" s="49"/>
      <c r="AF170" s="36"/>
      <c r="AG170" s="41"/>
      <c r="AH170" s="41"/>
      <c r="AI170" s="36"/>
      <c r="AQ170" s="36"/>
      <c r="AR170" s="36"/>
      <c r="AS170" s="36"/>
      <c r="AT170" s="36"/>
      <c r="AU170" s="36"/>
      <c r="AW170" s="36"/>
      <c r="AX170" s="36"/>
      <c r="AY170" s="36"/>
      <c r="AZ170" s="36"/>
      <c r="BA170" s="36"/>
      <c r="BB170" s="36"/>
      <c r="BC170" s="36"/>
    </row>
    <row r="171" spans="1:55" x14ac:dyDescent="0.25">
      <c r="A171" s="60">
        <v>161</v>
      </c>
      <c r="B171" s="86">
        <f t="shared" si="15"/>
        <v>0</v>
      </c>
      <c r="C171" s="86">
        <f t="shared" si="18"/>
        <v>0</v>
      </c>
      <c r="D171" s="86">
        <f t="shared" si="19"/>
        <v>0</v>
      </c>
      <c r="E171" s="86"/>
      <c r="F171" s="86">
        <f t="shared" si="16"/>
        <v>0</v>
      </c>
      <c r="G171" s="86"/>
      <c r="H171" s="86"/>
      <c r="I171" s="86"/>
      <c r="J171" s="86">
        <f t="shared" si="14"/>
        <v>0</v>
      </c>
      <c r="K171" s="84">
        <f t="shared" si="17"/>
        <v>49279</v>
      </c>
      <c r="M171" s="36"/>
      <c r="O171" s="40"/>
      <c r="P171" s="40"/>
      <c r="Q171" s="40"/>
      <c r="R171" s="40"/>
      <c r="S171" s="40"/>
      <c r="T171" s="40"/>
      <c r="U171" s="40"/>
      <c r="V171" s="36"/>
      <c r="W171" s="36"/>
      <c r="X171" s="36"/>
      <c r="Y171" s="36"/>
      <c r="Z171" s="36"/>
      <c r="AB171" s="36"/>
      <c r="AC171" s="36"/>
      <c r="AD171" s="36"/>
      <c r="AE171" s="49"/>
      <c r="AF171" s="36"/>
      <c r="AG171" s="41"/>
      <c r="AH171" s="41"/>
      <c r="AI171" s="36"/>
      <c r="AQ171" s="36"/>
      <c r="AR171" s="36"/>
      <c r="AS171" s="36"/>
      <c r="AT171" s="36"/>
      <c r="AU171" s="36"/>
      <c r="AW171" s="36"/>
      <c r="AX171" s="36"/>
      <c r="AY171" s="36"/>
      <c r="AZ171" s="36"/>
      <c r="BA171" s="36"/>
      <c r="BB171" s="36"/>
      <c r="BC171" s="36"/>
    </row>
    <row r="172" spans="1:55" x14ac:dyDescent="0.25">
      <c r="A172" s="60">
        <v>162</v>
      </c>
      <c r="B172" s="86">
        <f t="shared" si="15"/>
        <v>0</v>
      </c>
      <c r="C172" s="86">
        <f t="shared" si="18"/>
        <v>0</v>
      </c>
      <c r="D172" s="86">
        <f t="shared" si="19"/>
        <v>0</v>
      </c>
      <c r="E172" s="86"/>
      <c r="F172" s="86">
        <f t="shared" si="16"/>
        <v>0</v>
      </c>
      <c r="G172" s="86"/>
      <c r="H172" s="86"/>
      <c r="I172" s="86"/>
      <c r="J172" s="86">
        <f t="shared" si="14"/>
        <v>0</v>
      </c>
      <c r="K172" s="84">
        <f t="shared" si="17"/>
        <v>49310</v>
      </c>
      <c r="M172" s="36"/>
      <c r="O172" s="40"/>
      <c r="P172" s="40"/>
      <c r="Q172" s="40"/>
      <c r="R172" s="40"/>
      <c r="S172" s="40"/>
      <c r="T172" s="40"/>
      <c r="U172" s="40"/>
      <c r="V172" s="36"/>
      <c r="W172" s="36"/>
      <c r="X172" s="36"/>
      <c r="Y172" s="36"/>
      <c r="Z172" s="36"/>
      <c r="AB172" s="36"/>
      <c r="AC172" s="36"/>
      <c r="AD172" s="36"/>
      <c r="AE172" s="49"/>
      <c r="AF172" s="36"/>
      <c r="AG172" s="41"/>
      <c r="AH172" s="41"/>
      <c r="AI172" s="36"/>
      <c r="AQ172" s="36"/>
      <c r="AR172" s="36"/>
      <c r="AS172" s="36"/>
      <c r="AT172" s="36"/>
      <c r="AU172" s="36"/>
      <c r="AW172" s="36"/>
      <c r="AX172" s="36"/>
      <c r="AY172" s="36"/>
      <c r="AZ172" s="36"/>
      <c r="BA172" s="36"/>
      <c r="BB172" s="36"/>
      <c r="BC172" s="36"/>
    </row>
    <row r="173" spans="1:55" x14ac:dyDescent="0.25">
      <c r="A173" s="60">
        <v>163</v>
      </c>
      <c r="B173" s="86">
        <f t="shared" si="15"/>
        <v>0</v>
      </c>
      <c r="C173" s="86">
        <f t="shared" si="18"/>
        <v>0</v>
      </c>
      <c r="D173" s="86">
        <f t="shared" si="19"/>
        <v>0</v>
      </c>
      <c r="E173" s="86"/>
      <c r="F173" s="86">
        <f t="shared" si="16"/>
        <v>0</v>
      </c>
      <c r="G173" s="86"/>
      <c r="H173" s="86"/>
      <c r="I173" s="86"/>
      <c r="J173" s="86">
        <f t="shared" si="14"/>
        <v>0</v>
      </c>
      <c r="K173" s="84">
        <f t="shared" si="17"/>
        <v>49341</v>
      </c>
      <c r="M173" s="36"/>
      <c r="O173" s="40"/>
      <c r="P173" s="40"/>
      <c r="Q173" s="40"/>
      <c r="R173" s="40"/>
      <c r="S173" s="40"/>
      <c r="T173" s="40"/>
      <c r="U173" s="40"/>
      <c r="V173" s="36"/>
      <c r="W173" s="36"/>
      <c r="X173" s="36"/>
      <c r="Y173" s="36"/>
      <c r="Z173" s="36"/>
      <c r="AB173" s="36"/>
      <c r="AC173" s="36"/>
      <c r="AD173" s="36"/>
      <c r="AE173" s="49"/>
      <c r="AF173" s="36"/>
      <c r="AG173" s="41"/>
      <c r="AH173" s="41"/>
      <c r="AI173" s="36"/>
      <c r="AQ173" s="36"/>
      <c r="AR173" s="36"/>
      <c r="AS173" s="36"/>
      <c r="AT173" s="36"/>
      <c r="AU173" s="36"/>
      <c r="AW173" s="36"/>
      <c r="AX173" s="36"/>
      <c r="AY173" s="36"/>
      <c r="AZ173" s="36"/>
      <c r="BA173" s="36"/>
      <c r="BB173" s="36"/>
      <c r="BC173" s="36"/>
    </row>
    <row r="174" spans="1:55" x14ac:dyDescent="0.25">
      <c r="A174" s="60">
        <v>164</v>
      </c>
      <c r="B174" s="86">
        <f t="shared" si="15"/>
        <v>0</v>
      </c>
      <c r="C174" s="86">
        <f t="shared" si="18"/>
        <v>0</v>
      </c>
      <c r="D174" s="86">
        <f t="shared" si="19"/>
        <v>0</v>
      </c>
      <c r="E174" s="86"/>
      <c r="F174" s="86">
        <f t="shared" si="16"/>
        <v>0</v>
      </c>
      <c r="G174" s="86"/>
      <c r="H174" s="86"/>
      <c r="I174" s="86"/>
      <c r="J174" s="86">
        <f t="shared" si="14"/>
        <v>0</v>
      </c>
      <c r="K174" s="84">
        <f t="shared" si="17"/>
        <v>49369</v>
      </c>
      <c r="M174" s="36"/>
      <c r="O174" s="40"/>
      <c r="P174" s="40"/>
      <c r="Q174" s="40"/>
      <c r="R174" s="40"/>
      <c r="S174" s="40"/>
      <c r="T174" s="40"/>
      <c r="U174" s="40"/>
      <c r="V174" s="36"/>
      <c r="W174" s="36"/>
      <c r="X174" s="36"/>
      <c r="Y174" s="36"/>
      <c r="Z174" s="36"/>
      <c r="AB174" s="36"/>
      <c r="AC174" s="36"/>
      <c r="AD174" s="36"/>
      <c r="AE174" s="49"/>
      <c r="AF174" s="36"/>
      <c r="AG174" s="41"/>
      <c r="AH174" s="41"/>
      <c r="AI174" s="36"/>
      <c r="AQ174" s="36"/>
      <c r="AR174" s="36"/>
      <c r="AS174" s="36"/>
      <c r="AT174" s="36"/>
      <c r="AU174" s="36"/>
      <c r="AW174" s="36"/>
      <c r="AX174" s="36"/>
      <c r="AY174" s="36"/>
      <c r="AZ174" s="36"/>
      <c r="BA174" s="36"/>
      <c r="BB174" s="36"/>
      <c r="BC174" s="36"/>
    </row>
    <row r="175" spans="1:55" x14ac:dyDescent="0.25">
      <c r="A175" s="60">
        <v>165</v>
      </c>
      <c r="B175" s="86">
        <f t="shared" si="15"/>
        <v>0</v>
      </c>
      <c r="C175" s="86">
        <f t="shared" si="18"/>
        <v>0</v>
      </c>
      <c r="D175" s="86">
        <f t="shared" si="19"/>
        <v>0</v>
      </c>
      <c r="E175" s="86"/>
      <c r="F175" s="86">
        <f t="shared" si="16"/>
        <v>0</v>
      </c>
      <c r="G175" s="86"/>
      <c r="H175" s="86"/>
      <c r="I175" s="86"/>
      <c r="J175" s="86">
        <f t="shared" si="14"/>
        <v>0</v>
      </c>
      <c r="K175" s="84">
        <f t="shared" si="17"/>
        <v>49400</v>
      </c>
      <c r="M175" s="36"/>
      <c r="O175" s="40"/>
      <c r="P175" s="40"/>
      <c r="Q175" s="40"/>
      <c r="R175" s="40"/>
      <c r="S175" s="40"/>
      <c r="T175" s="40"/>
      <c r="U175" s="40"/>
      <c r="V175" s="36"/>
      <c r="W175" s="36"/>
      <c r="X175" s="36"/>
      <c r="Y175" s="36"/>
      <c r="Z175" s="36"/>
      <c r="AB175" s="36"/>
      <c r="AC175" s="36"/>
      <c r="AD175" s="36"/>
      <c r="AE175" s="49"/>
      <c r="AF175" s="36"/>
      <c r="AG175" s="41"/>
      <c r="AH175" s="41"/>
      <c r="AI175" s="36"/>
      <c r="AQ175" s="36"/>
      <c r="AR175" s="36"/>
      <c r="AS175" s="36"/>
      <c r="AT175" s="36"/>
      <c r="AU175" s="36"/>
      <c r="AW175" s="36"/>
      <c r="AX175" s="36"/>
      <c r="AY175" s="36"/>
      <c r="AZ175" s="36"/>
      <c r="BA175" s="36"/>
      <c r="BB175" s="36"/>
      <c r="BC175" s="36"/>
    </row>
    <row r="176" spans="1:55" x14ac:dyDescent="0.25">
      <c r="A176" s="60">
        <v>166</v>
      </c>
      <c r="B176" s="86">
        <f t="shared" si="15"/>
        <v>0</v>
      </c>
      <c r="C176" s="86">
        <f t="shared" si="18"/>
        <v>0</v>
      </c>
      <c r="D176" s="86">
        <f t="shared" si="19"/>
        <v>0</v>
      </c>
      <c r="E176" s="86"/>
      <c r="F176" s="86">
        <f t="shared" si="16"/>
        <v>0</v>
      </c>
      <c r="G176" s="86"/>
      <c r="H176" s="86"/>
      <c r="I176" s="86"/>
      <c r="J176" s="86">
        <f t="shared" si="14"/>
        <v>0</v>
      </c>
      <c r="K176" s="84">
        <f t="shared" si="17"/>
        <v>49430</v>
      </c>
      <c r="M176" s="36"/>
      <c r="O176" s="40"/>
      <c r="P176" s="40"/>
      <c r="Q176" s="40"/>
      <c r="R176" s="40"/>
      <c r="S176" s="40"/>
      <c r="T176" s="40"/>
      <c r="U176" s="40"/>
      <c r="V176" s="36"/>
      <c r="W176" s="36"/>
      <c r="X176" s="36"/>
      <c r="Y176" s="36"/>
      <c r="Z176" s="36"/>
      <c r="AB176" s="36"/>
      <c r="AC176" s="36"/>
      <c r="AD176" s="36"/>
      <c r="AE176" s="49"/>
      <c r="AF176" s="36"/>
      <c r="AG176" s="41"/>
      <c r="AH176" s="41"/>
      <c r="AI176" s="36"/>
      <c r="AQ176" s="36"/>
      <c r="AR176" s="36"/>
      <c r="AS176" s="36"/>
      <c r="AT176" s="36"/>
      <c r="AU176" s="36"/>
      <c r="AW176" s="36"/>
      <c r="AX176" s="36"/>
      <c r="AY176" s="36"/>
      <c r="AZ176" s="36"/>
      <c r="BA176" s="36"/>
      <c r="BB176" s="36"/>
      <c r="BC176" s="36"/>
    </row>
    <row r="177" spans="1:55" x14ac:dyDescent="0.25">
      <c r="A177" s="60">
        <v>167</v>
      </c>
      <c r="B177" s="86">
        <f t="shared" si="15"/>
        <v>0</v>
      </c>
      <c r="C177" s="86">
        <f t="shared" si="18"/>
        <v>0</v>
      </c>
      <c r="D177" s="86">
        <f t="shared" si="19"/>
        <v>0</v>
      </c>
      <c r="E177" s="86"/>
      <c r="F177" s="86">
        <f t="shared" si="16"/>
        <v>0</v>
      </c>
      <c r="G177" s="86"/>
      <c r="H177" s="86"/>
      <c r="I177" s="86"/>
      <c r="J177" s="86">
        <f t="shared" si="14"/>
        <v>0</v>
      </c>
      <c r="K177" s="84">
        <f t="shared" si="17"/>
        <v>49461</v>
      </c>
      <c r="M177" s="36"/>
      <c r="O177" s="40"/>
      <c r="P177" s="40"/>
      <c r="Q177" s="40"/>
      <c r="R177" s="40"/>
      <c r="S177" s="40"/>
      <c r="T177" s="40"/>
      <c r="U177" s="40"/>
      <c r="V177" s="36"/>
      <c r="W177" s="36"/>
      <c r="X177" s="36"/>
      <c r="Y177" s="36"/>
      <c r="Z177" s="36"/>
      <c r="AB177" s="36"/>
      <c r="AC177" s="36"/>
      <c r="AD177" s="36"/>
      <c r="AE177" s="49"/>
      <c r="AF177" s="36"/>
      <c r="AG177" s="41"/>
      <c r="AH177" s="41"/>
      <c r="AI177" s="36"/>
      <c r="AQ177" s="36"/>
      <c r="AR177" s="36"/>
      <c r="AS177" s="36"/>
      <c r="AT177" s="36"/>
      <c r="AU177" s="36"/>
      <c r="AW177" s="36"/>
      <c r="AX177" s="36"/>
      <c r="AY177" s="36"/>
      <c r="AZ177" s="36"/>
      <c r="BA177" s="36"/>
      <c r="BB177" s="36"/>
      <c r="BC177" s="36"/>
    </row>
    <row r="178" spans="1:55" x14ac:dyDescent="0.25">
      <c r="A178" s="60">
        <v>168</v>
      </c>
      <c r="B178" s="86">
        <f t="shared" si="15"/>
        <v>0</v>
      </c>
      <c r="C178" s="86">
        <f t="shared" si="18"/>
        <v>0</v>
      </c>
      <c r="D178" s="86">
        <f t="shared" si="19"/>
        <v>0</v>
      </c>
      <c r="E178" s="86"/>
      <c r="F178" s="86">
        <f t="shared" si="16"/>
        <v>0</v>
      </c>
      <c r="G178" s="82">
        <f>IF(B178&gt;0,B178*$J$2,0)</f>
        <v>0</v>
      </c>
      <c r="H178" s="82">
        <f>IF(B178&gt;0,H166,0)</f>
        <v>0</v>
      </c>
      <c r="I178" s="86"/>
      <c r="J178" s="86">
        <f t="shared" si="14"/>
        <v>0</v>
      </c>
      <c r="K178" s="84">
        <f t="shared" si="17"/>
        <v>49491</v>
      </c>
      <c r="M178" s="36"/>
      <c r="O178" s="40"/>
      <c r="P178" s="40"/>
      <c r="Q178" s="40"/>
      <c r="R178" s="40"/>
      <c r="S178" s="40"/>
      <c r="T178" s="40"/>
      <c r="U178" s="40"/>
      <c r="V178" s="36"/>
      <c r="W178" s="36"/>
      <c r="X178" s="36"/>
      <c r="Y178" s="36"/>
      <c r="Z178" s="36"/>
      <c r="AB178" s="36"/>
      <c r="AC178" s="36"/>
      <c r="AD178" s="36"/>
      <c r="AE178" s="49"/>
      <c r="AF178" s="36"/>
      <c r="AG178" s="41"/>
      <c r="AH178" s="41"/>
      <c r="AI178" s="36"/>
      <c r="AQ178" s="36"/>
      <c r="AR178" s="36"/>
      <c r="AS178" s="36"/>
      <c r="AT178" s="36"/>
      <c r="AU178" s="36"/>
      <c r="AW178" s="36"/>
      <c r="AX178" s="36"/>
      <c r="AY178" s="36"/>
      <c r="AZ178" s="36"/>
      <c r="BA178" s="36"/>
      <c r="BB178" s="36"/>
      <c r="BC178" s="36"/>
    </row>
    <row r="179" spans="1:55" x14ac:dyDescent="0.25">
      <c r="A179" s="60">
        <v>169</v>
      </c>
      <c r="B179" s="86">
        <f t="shared" si="15"/>
        <v>0</v>
      </c>
      <c r="C179" s="86">
        <f t="shared" si="18"/>
        <v>0</v>
      </c>
      <c r="D179" s="86">
        <f t="shared" si="19"/>
        <v>0</v>
      </c>
      <c r="E179" s="86"/>
      <c r="F179" s="86">
        <f t="shared" si="16"/>
        <v>0</v>
      </c>
      <c r="G179" s="86"/>
      <c r="H179" s="86"/>
      <c r="I179" s="86"/>
      <c r="J179" s="86">
        <f t="shared" si="14"/>
        <v>0</v>
      </c>
      <c r="K179" s="84">
        <f t="shared" si="17"/>
        <v>49522</v>
      </c>
      <c r="M179" s="36"/>
      <c r="O179" s="40"/>
      <c r="P179" s="40"/>
      <c r="Q179" s="40"/>
      <c r="R179" s="40"/>
      <c r="S179" s="40"/>
      <c r="T179" s="40"/>
      <c r="U179" s="40"/>
      <c r="V179" s="36"/>
      <c r="W179" s="36"/>
      <c r="X179" s="36"/>
      <c r="Y179" s="36"/>
      <c r="Z179" s="36"/>
      <c r="AB179" s="36"/>
      <c r="AC179" s="36"/>
      <c r="AD179" s="36"/>
      <c r="AE179" s="49"/>
      <c r="AF179" s="36"/>
      <c r="AG179" s="41"/>
      <c r="AH179" s="41"/>
      <c r="AI179" s="36"/>
      <c r="AQ179" s="36"/>
      <c r="AR179" s="36"/>
      <c r="AS179" s="36"/>
      <c r="AT179" s="36"/>
      <c r="AU179" s="36"/>
      <c r="AW179" s="36"/>
      <c r="AX179" s="36"/>
      <c r="AY179" s="36"/>
      <c r="AZ179" s="36"/>
      <c r="BA179" s="36"/>
      <c r="BB179" s="36"/>
      <c r="BC179" s="36"/>
    </row>
    <row r="180" spans="1:55" x14ac:dyDescent="0.25">
      <c r="A180" s="60">
        <v>170</v>
      </c>
      <c r="B180" s="86">
        <f t="shared" si="15"/>
        <v>0</v>
      </c>
      <c r="C180" s="86">
        <f t="shared" si="18"/>
        <v>0</v>
      </c>
      <c r="D180" s="86">
        <f t="shared" si="19"/>
        <v>0</v>
      </c>
      <c r="E180" s="86"/>
      <c r="F180" s="86">
        <f t="shared" si="16"/>
        <v>0</v>
      </c>
      <c r="G180" s="86"/>
      <c r="H180" s="86"/>
      <c r="I180" s="86"/>
      <c r="J180" s="86">
        <f t="shared" si="14"/>
        <v>0</v>
      </c>
      <c r="K180" s="84">
        <f t="shared" si="17"/>
        <v>49553</v>
      </c>
      <c r="M180" s="36"/>
      <c r="O180" s="40"/>
      <c r="P180" s="40"/>
      <c r="Q180" s="40"/>
      <c r="R180" s="40"/>
      <c r="S180" s="40"/>
      <c r="T180" s="40"/>
      <c r="U180" s="40"/>
      <c r="V180" s="36"/>
      <c r="W180" s="36"/>
      <c r="X180" s="36"/>
      <c r="Y180" s="36"/>
      <c r="Z180" s="36"/>
      <c r="AB180" s="36"/>
      <c r="AC180" s="36"/>
      <c r="AD180" s="36"/>
      <c r="AE180" s="49"/>
      <c r="AF180" s="36"/>
      <c r="AG180" s="41"/>
      <c r="AH180" s="41"/>
      <c r="AI180" s="36"/>
      <c r="AQ180" s="36"/>
      <c r="AR180" s="36"/>
      <c r="AS180" s="36"/>
      <c r="AT180" s="36"/>
      <c r="AU180" s="36"/>
      <c r="AW180" s="36"/>
      <c r="AX180" s="36"/>
      <c r="AY180" s="36"/>
      <c r="AZ180" s="36"/>
      <c r="BA180" s="36"/>
      <c r="BB180" s="36"/>
      <c r="BC180" s="36"/>
    </row>
    <row r="181" spans="1:55" x14ac:dyDescent="0.25">
      <c r="A181" s="60">
        <v>171</v>
      </c>
      <c r="B181" s="86">
        <f t="shared" si="15"/>
        <v>0</v>
      </c>
      <c r="C181" s="86">
        <f t="shared" si="18"/>
        <v>0</v>
      </c>
      <c r="D181" s="86">
        <f t="shared" si="19"/>
        <v>0</v>
      </c>
      <c r="E181" s="86"/>
      <c r="F181" s="86">
        <f t="shared" si="16"/>
        <v>0</v>
      </c>
      <c r="G181" s="86"/>
      <c r="H181" s="86"/>
      <c r="I181" s="86"/>
      <c r="J181" s="86">
        <f t="shared" si="14"/>
        <v>0</v>
      </c>
      <c r="K181" s="84">
        <f t="shared" si="17"/>
        <v>49583</v>
      </c>
      <c r="M181" s="36"/>
      <c r="O181" s="40"/>
      <c r="P181" s="40"/>
      <c r="Q181" s="40"/>
      <c r="R181" s="40"/>
      <c r="S181" s="40"/>
      <c r="T181" s="40"/>
      <c r="U181" s="40"/>
      <c r="V181" s="36"/>
      <c r="W181" s="36"/>
      <c r="X181" s="36"/>
      <c r="Y181" s="36"/>
      <c r="Z181" s="36"/>
      <c r="AB181" s="36"/>
      <c r="AC181" s="36"/>
      <c r="AD181" s="36"/>
      <c r="AE181" s="49"/>
      <c r="AF181" s="36"/>
      <c r="AG181" s="41"/>
      <c r="AH181" s="41"/>
      <c r="AI181" s="36"/>
      <c r="AQ181" s="36"/>
      <c r="AR181" s="36"/>
      <c r="AS181" s="36"/>
      <c r="AT181" s="36"/>
      <c r="AU181" s="36"/>
      <c r="AW181" s="36"/>
      <c r="AX181" s="36"/>
      <c r="AY181" s="36"/>
      <c r="AZ181" s="36"/>
      <c r="BA181" s="36"/>
      <c r="BB181" s="36"/>
      <c r="BC181" s="36"/>
    </row>
    <row r="182" spans="1:55" x14ac:dyDescent="0.25">
      <c r="A182" s="60">
        <v>172</v>
      </c>
      <c r="B182" s="86">
        <f t="shared" si="15"/>
        <v>0</v>
      </c>
      <c r="C182" s="86">
        <f t="shared" si="18"/>
        <v>0</v>
      </c>
      <c r="D182" s="86">
        <f t="shared" si="19"/>
        <v>0</v>
      </c>
      <c r="E182" s="86"/>
      <c r="F182" s="86">
        <f t="shared" si="16"/>
        <v>0</v>
      </c>
      <c r="G182" s="86"/>
      <c r="H182" s="86"/>
      <c r="I182" s="86"/>
      <c r="J182" s="86">
        <f t="shared" si="14"/>
        <v>0</v>
      </c>
      <c r="K182" s="84">
        <f t="shared" si="17"/>
        <v>49614</v>
      </c>
      <c r="M182" s="36"/>
      <c r="O182" s="40"/>
      <c r="P182" s="40"/>
      <c r="Q182" s="40"/>
      <c r="R182" s="40"/>
      <c r="S182" s="40"/>
      <c r="T182" s="40"/>
      <c r="U182" s="40"/>
      <c r="V182" s="36"/>
      <c r="W182" s="36"/>
      <c r="X182" s="36"/>
      <c r="Y182" s="36"/>
      <c r="Z182" s="36"/>
      <c r="AB182" s="36"/>
      <c r="AC182" s="36"/>
      <c r="AD182" s="36"/>
      <c r="AE182" s="49"/>
      <c r="AF182" s="36"/>
      <c r="AG182" s="41"/>
      <c r="AH182" s="41"/>
      <c r="AI182" s="36"/>
      <c r="AQ182" s="36"/>
      <c r="AR182" s="36"/>
      <c r="AS182" s="36"/>
      <c r="AT182" s="36"/>
      <c r="AU182" s="36"/>
      <c r="AW182" s="36"/>
      <c r="AX182" s="36"/>
      <c r="AY182" s="36"/>
      <c r="AZ182" s="36"/>
      <c r="BA182" s="36"/>
      <c r="BB182" s="36"/>
      <c r="BC182" s="36"/>
    </row>
    <row r="183" spans="1:55" x14ac:dyDescent="0.25">
      <c r="A183" s="60">
        <v>173</v>
      </c>
      <c r="B183" s="86">
        <f t="shared" si="15"/>
        <v>0</v>
      </c>
      <c r="C183" s="86">
        <f t="shared" si="18"/>
        <v>0</v>
      </c>
      <c r="D183" s="86">
        <f t="shared" si="19"/>
        <v>0</v>
      </c>
      <c r="E183" s="86"/>
      <c r="F183" s="86">
        <f t="shared" si="16"/>
        <v>0</v>
      </c>
      <c r="G183" s="86"/>
      <c r="H183" s="86"/>
      <c r="I183" s="86"/>
      <c r="J183" s="86">
        <f t="shared" si="14"/>
        <v>0</v>
      </c>
      <c r="K183" s="84">
        <f t="shared" si="17"/>
        <v>49644</v>
      </c>
      <c r="M183" s="36"/>
      <c r="O183" s="40"/>
      <c r="P183" s="40"/>
      <c r="Q183" s="40"/>
      <c r="R183" s="40"/>
      <c r="S183" s="40"/>
      <c r="T183" s="40"/>
      <c r="U183" s="40"/>
      <c r="V183" s="36"/>
      <c r="W183" s="36"/>
      <c r="X183" s="36"/>
      <c r="Y183" s="36"/>
      <c r="Z183" s="36"/>
      <c r="AB183" s="36"/>
      <c r="AC183" s="36"/>
      <c r="AD183" s="36"/>
      <c r="AE183" s="49"/>
      <c r="AF183" s="36"/>
      <c r="AG183" s="41"/>
      <c r="AH183" s="41"/>
      <c r="AI183" s="36"/>
      <c r="AQ183" s="36"/>
      <c r="AR183" s="36"/>
      <c r="AS183" s="36"/>
      <c r="AT183" s="36"/>
      <c r="AU183" s="36"/>
      <c r="AW183" s="36"/>
      <c r="AX183" s="36"/>
      <c r="AY183" s="36"/>
      <c r="AZ183" s="36"/>
      <c r="BA183" s="36"/>
      <c r="BB183" s="36"/>
      <c r="BC183" s="36"/>
    </row>
    <row r="184" spans="1:55" x14ac:dyDescent="0.25">
      <c r="A184" s="60">
        <v>174</v>
      </c>
      <c r="B184" s="86">
        <f t="shared" si="15"/>
        <v>0</v>
      </c>
      <c r="C184" s="86">
        <f t="shared" si="18"/>
        <v>0</v>
      </c>
      <c r="D184" s="86">
        <f t="shared" si="19"/>
        <v>0</v>
      </c>
      <c r="E184" s="86"/>
      <c r="F184" s="86">
        <f t="shared" si="16"/>
        <v>0</v>
      </c>
      <c r="G184" s="86"/>
      <c r="H184" s="86"/>
      <c r="I184" s="86"/>
      <c r="J184" s="86">
        <f t="shared" si="14"/>
        <v>0</v>
      </c>
      <c r="K184" s="84">
        <f t="shared" si="17"/>
        <v>49675</v>
      </c>
      <c r="M184" s="36"/>
      <c r="O184" s="40"/>
      <c r="P184" s="40"/>
      <c r="Q184" s="40"/>
      <c r="R184" s="40"/>
      <c r="S184" s="40"/>
      <c r="T184" s="40"/>
      <c r="U184" s="40"/>
      <c r="V184" s="36"/>
      <c r="W184" s="36"/>
      <c r="X184" s="36"/>
      <c r="Y184" s="36"/>
      <c r="Z184" s="36"/>
      <c r="AB184" s="36"/>
      <c r="AC184" s="36"/>
      <c r="AD184" s="36"/>
      <c r="AE184" s="49"/>
      <c r="AF184" s="36"/>
      <c r="AG184" s="41"/>
      <c r="AH184" s="41"/>
      <c r="AI184" s="36"/>
      <c r="AQ184" s="36"/>
      <c r="AR184" s="36"/>
      <c r="AS184" s="36"/>
      <c r="AT184" s="36"/>
      <c r="AU184" s="36"/>
      <c r="AW184" s="36"/>
      <c r="AX184" s="36"/>
      <c r="AY184" s="36"/>
      <c r="AZ184" s="36"/>
      <c r="BA184" s="36"/>
      <c r="BB184" s="36"/>
      <c r="BC184" s="36"/>
    </row>
    <row r="185" spans="1:55" x14ac:dyDescent="0.25">
      <c r="A185" s="60">
        <v>175</v>
      </c>
      <c r="B185" s="86">
        <f t="shared" si="15"/>
        <v>0</v>
      </c>
      <c r="C185" s="86">
        <f t="shared" si="18"/>
        <v>0</v>
      </c>
      <c r="D185" s="86">
        <f t="shared" si="19"/>
        <v>0</v>
      </c>
      <c r="E185" s="86"/>
      <c r="F185" s="86">
        <f t="shared" si="16"/>
        <v>0</v>
      </c>
      <c r="G185" s="86"/>
      <c r="H185" s="86"/>
      <c r="I185" s="86"/>
      <c r="J185" s="86">
        <f t="shared" si="14"/>
        <v>0</v>
      </c>
      <c r="K185" s="84">
        <f t="shared" si="17"/>
        <v>49706</v>
      </c>
      <c r="M185" s="36"/>
      <c r="O185" s="40"/>
      <c r="P185" s="40"/>
      <c r="Q185" s="40"/>
      <c r="R185" s="40"/>
      <c r="S185" s="40"/>
      <c r="T185" s="40"/>
      <c r="U185" s="40"/>
      <c r="V185" s="36"/>
      <c r="W185" s="36"/>
      <c r="X185" s="36"/>
      <c r="Y185" s="36"/>
      <c r="Z185" s="36"/>
      <c r="AB185" s="36"/>
      <c r="AC185" s="36"/>
      <c r="AD185" s="36"/>
      <c r="AE185" s="49"/>
      <c r="AF185" s="36"/>
      <c r="AG185" s="41"/>
      <c r="AH185" s="41"/>
      <c r="AI185" s="36"/>
      <c r="AQ185" s="36"/>
      <c r="AR185" s="36"/>
      <c r="AS185" s="36"/>
      <c r="AT185" s="36"/>
      <c r="AU185" s="36"/>
      <c r="AW185" s="36"/>
      <c r="AX185" s="36"/>
      <c r="AY185" s="36"/>
      <c r="AZ185" s="36"/>
      <c r="BA185" s="36"/>
      <c r="BB185" s="36"/>
      <c r="BC185" s="36"/>
    </row>
    <row r="186" spans="1:55" x14ac:dyDescent="0.25">
      <c r="A186" s="60">
        <v>176</v>
      </c>
      <c r="B186" s="86">
        <f t="shared" si="15"/>
        <v>0</v>
      </c>
      <c r="C186" s="86">
        <f t="shared" si="18"/>
        <v>0</v>
      </c>
      <c r="D186" s="86">
        <f t="shared" si="19"/>
        <v>0</v>
      </c>
      <c r="E186" s="86"/>
      <c r="F186" s="86">
        <f t="shared" si="16"/>
        <v>0</v>
      </c>
      <c r="G186" s="86"/>
      <c r="H186" s="86"/>
      <c r="I186" s="86"/>
      <c r="J186" s="86">
        <f t="shared" si="14"/>
        <v>0</v>
      </c>
      <c r="K186" s="84">
        <f t="shared" si="17"/>
        <v>49735</v>
      </c>
      <c r="M186" s="36"/>
      <c r="O186" s="40"/>
      <c r="P186" s="40"/>
      <c r="Q186" s="40"/>
      <c r="R186" s="40"/>
      <c r="S186" s="40"/>
      <c r="T186" s="40"/>
      <c r="U186" s="40"/>
      <c r="V186" s="36"/>
      <c r="W186" s="36"/>
      <c r="X186" s="36"/>
      <c r="Y186" s="36"/>
      <c r="Z186" s="36"/>
      <c r="AB186" s="36"/>
      <c r="AC186" s="36"/>
      <c r="AD186" s="36"/>
      <c r="AE186" s="49"/>
      <c r="AF186" s="36"/>
      <c r="AG186" s="41"/>
      <c r="AH186" s="41"/>
      <c r="AI186" s="36"/>
      <c r="AQ186" s="36"/>
      <c r="AR186" s="36"/>
      <c r="AS186" s="36"/>
      <c r="AT186" s="36"/>
      <c r="AU186" s="36"/>
      <c r="AW186" s="36"/>
      <c r="AX186" s="36"/>
      <c r="AY186" s="36"/>
      <c r="AZ186" s="36"/>
      <c r="BA186" s="36"/>
      <c r="BB186" s="36"/>
      <c r="BC186" s="36"/>
    </row>
    <row r="187" spans="1:55" x14ac:dyDescent="0.25">
      <c r="A187" s="60">
        <v>177</v>
      </c>
      <c r="B187" s="86">
        <f t="shared" si="15"/>
        <v>0</v>
      </c>
      <c r="C187" s="86">
        <f t="shared" si="18"/>
        <v>0</v>
      </c>
      <c r="D187" s="86">
        <f t="shared" si="19"/>
        <v>0</v>
      </c>
      <c r="E187" s="86"/>
      <c r="F187" s="86">
        <f t="shared" si="16"/>
        <v>0</v>
      </c>
      <c r="G187" s="86"/>
      <c r="H187" s="86"/>
      <c r="I187" s="86"/>
      <c r="J187" s="86">
        <f t="shared" si="14"/>
        <v>0</v>
      </c>
      <c r="K187" s="84">
        <f t="shared" si="17"/>
        <v>49766</v>
      </c>
      <c r="M187" s="36"/>
      <c r="O187" s="40"/>
      <c r="P187" s="40"/>
      <c r="Q187" s="40"/>
      <c r="R187" s="40"/>
      <c r="S187" s="40"/>
      <c r="T187" s="40"/>
      <c r="U187" s="40"/>
      <c r="V187" s="36"/>
      <c r="W187" s="36"/>
      <c r="X187" s="36"/>
      <c r="Y187" s="36"/>
      <c r="Z187" s="36"/>
      <c r="AB187" s="36"/>
      <c r="AC187" s="36"/>
      <c r="AD187" s="36"/>
      <c r="AE187" s="49"/>
      <c r="AF187" s="36"/>
      <c r="AG187" s="41"/>
      <c r="AH187" s="41"/>
      <c r="AI187" s="36"/>
      <c r="AQ187" s="36"/>
      <c r="AR187" s="36"/>
      <c r="AS187" s="36"/>
      <c r="AT187" s="36"/>
      <c r="AU187" s="36"/>
      <c r="AW187" s="36"/>
      <c r="AX187" s="36"/>
      <c r="AY187" s="36"/>
      <c r="AZ187" s="36"/>
      <c r="BA187" s="36"/>
      <c r="BB187" s="36"/>
      <c r="BC187" s="36"/>
    </row>
    <row r="188" spans="1:55" x14ac:dyDescent="0.25">
      <c r="A188" s="60">
        <v>178</v>
      </c>
      <c r="B188" s="86">
        <f t="shared" si="15"/>
        <v>0</v>
      </c>
      <c r="C188" s="86">
        <f t="shared" si="18"/>
        <v>0</v>
      </c>
      <c r="D188" s="86">
        <f t="shared" si="19"/>
        <v>0</v>
      </c>
      <c r="E188" s="86"/>
      <c r="F188" s="86">
        <f t="shared" si="16"/>
        <v>0</v>
      </c>
      <c r="G188" s="86"/>
      <c r="H188" s="86"/>
      <c r="I188" s="86"/>
      <c r="J188" s="86">
        <f t="shared" si="14"/>
        <v>0</v>
      </c>
      <c r="K188" s="84">
        <f t="shared" si="17"/>
        <v>49796</v>
      </c>
      <c r="M188" s="36"/>
      <c r="O188" s="40"/>
      <c r="P188" s="40"/>
      <c r="Q188" s="40"/>
      <c r="R188" s="40"/>
      <c r="S188" s="40"/>
      <c r="T188" s="40"/>
      <c r="U188" s="40"/>
      <c r="V188" s="36"/>
      <c r="W188" s="36"/>
      <c r="X188" s="36"/>
      <c r="Y188" s="36"/>
      <c r="Z188" s="36"/>
      <c r="AB188" s="36"/>
      <c r="AC188" s="36"/>
      <c r="AD188" s="36"/>
      <c r="AE188" s="49"/>
      <c r="AF188" s="36"/>
      <c r="AG188" s="41"/>
      <c r="AH188" s="41"/>
      <c r="AI188" s="36"/>
      <c r="AQ188" s="36"/>
      <c r="AR188" s="36"/>
      <c r="AS188" s="36"/>
      <c r="AT188" s="36"/>
      <c r="AU188" s="36"/>
      <c r="AW188" s="36"/>
      <c r="AX188" s="36"/>
      <c r="AY188" s="36"/>
      <c r="AZ188" s="36"/>
      <c r="BA188" s="36"/>
      <c r="BB188" s="36"/>
      <c r="BC188" s="36"/>
    </row>
    <row r="189" spans="1:55" x14ac:dyDescent="0.25">
      <c r="A189" s="60">
        <v>179</v>
      </c>
      <c r="B189" s="86">
        <f t="shared" si="15"/>
        <v>0</v>
      </c>
      <c r="C189" s="86">
        <f t="shared" si="18"/>
        <v>0</v>
      </c>
      <c r="D189" s="86">
        <f t="shared" si="19"/>
        <v>0</v>
      </c>
      <c r="E189" s="86"/>
      <c r="F189" s="86">
        <f t="shared" si="16"/>
        <v>0</v>
      </c>
      <c r="G189" s="86"/>
      <c r="H189" s="86"/>
      <c r="I189" s="86"/>
      <c r="J189" s="86">
        <f t="shared" si="14"/>
        <v>0</v>
      </c>
      <c r="K189" s="84">
        <f t="shared" si="17"/>
        <v>49827</v>
      </c>
      <c r="M189" s="36"/>
      <c r="O189" s="40"/>
      <c r="P189" s="40"/>
      <c r="Q189" s="40"/>
      <c r="R189" s="40"/>
      <c r="S189" s="40"/>
      <c r="T189" s="40"/>
      <c r="U189" s="40"/>
      <c r="V189" s="36"/>
      <c r="W189" s="36"/>
      <c r="X189" s="36"/>
      <c r="Y189" s="36"/>
      <c r="Z189" s="36"/>
      <c r="AB189" s="36"/>
      <c r="AC189" s="36"/>
      <c r="AD189" s="36"/>
      <c r="AE189" s="49"/>
      <c r="AF189" s="36"/>
      <c r="AG189" s="41"/>
      <c r="AH189" s="41"/>
      <c r="AI189" s="36"/>
      <c r="AQ189" s="36"/>
      <c r="AR189" s="36"/>
      <c r="AS189" s="36"/>
      <c r="AT189" s="36"/>
      <c r="AU189" s="36"/>
      <c r="AW189" s="36"/>
      <c r="AX189" s="36"/>
      <c r="AY189" s="36"/>
      <c r="AZ189" s="36"/>
      <c r="BA189" s="36"/>
      <c r="BB189" s="36"/>
      <c r="BC189" s="36"/>
    </row>
    <row r="190" spans="1:55" x14ac:dyDescent="0.25">
      <c r="A190" s="60">
        <v>180</v>
      </c>
      <c r="B190" s="86">
        <f t="shared" si="15"/>
        <v>0</v>
      </c>
      <c r="C190" s="86">
        <f t="shared" si="18"/>
        <v>0</v>
      </c>
      <c r="D190" s="86">
        <f t="shared" si="19"/>
        <v>0</v>
      </c>
      <c r="E190" s="86"/>
      <c r="F190" s="86">
        <f t="shared" si="16"/>
        <v>0</v>
      </c>
      <c r="G190" s="82">
        <f>IF(B190&gt;0,B190*$J$2,0)</f>
        <v>0</v>
      </c>
      <c r="H190" s="82">
        <f>IF(B190&gt;0,H178,0)</f>
        <v>0</v>
      </c>
      <c r="I190" s="86"/>
      <c r="J190" s="86">
        <f t="shared" si="14"/>
        <v>0</v>
      </c>
      <c r="K190" s="84">
        <f t="shared" si="17"/>
        <v>49857</v>
      </c>
      <c r="M190" s="36"/>
      <c r="O190" s="40"/>
      <c r="P190" s="40"/>
      <c r="Q190" s="40"/>
      <c r="R190" s="40"/>
      <c r="S190" s="40"/>
      <c r="T190" s="40"/>
      <c r="U190" s="40"/>
      <c r="V190" s="36"/>
      <c r="W190" s="36"/>
      <c r="X190" s="36"/>
      <c r="Y190" s="36"/>
      <c r="Z190" s="36"/>
      <c r="AB190" s="36"/>
      <c r="AC190" s="36"/>
      <c r="AD190" s="36"/>
      <c r="AE190" s="49"/>
      <c r="AF190" s="36"/>
      <c r="AG190" s="41"/>
      <c r="AH190" s="41"/>
      <c r="AI190" s="36"/>
      <c r="AQ190" s="36"/>
      <c r="AR190" s="36"/>
      <c r="AS190" s="36"/>
      <c r="AT190" s="36"/>
      <c r="AU190" s="36"/>
      <c r="AW190" s="36"/>
      <c r="AX190" s="36"/>
      <c r="AY190" s="36"/>
      <c r="AZ190" s="36"/>
      <c r="BA190" s="36"/>
      <c r="BB190" s="36"/>
      <c r="BC190" s="36"/>
    </row>
    <row r="191" spans="1:55" x14ac:dyDescent="0.25">
      <c r="A191" s="60">
        <v>181</v>
      </c>
      <c r="B191" s="86">
        <f t="shared" si="15"/>
        <v>0</v>
      </c>
      <c r="C191" s="86">
        <f t="shared" si="18"/>
        <v>0</v>
      </c>
      <c r="D191" s="86">
        <f t="shared" si="19"/>
        <v>0</v>
      </c>
      <c r="E191" s="86"/>
      <c r="F191" s="86">
        <f t="shared" si="16"/>
        <v>0</v>
      </c>
      <c r="G191" s="86"/>
      <c r="H191" s="86"/>
      <c r="I191" s="86"/>
      <c r="J191" s="86">
        <f t="shared" si="14"/>
        <v>0</v>
      </c>
      <c r="K191" s="84">
        <f t="shared" si="17"/>
        <v>49888</v>
      </c>
      <c r="M191" s="36"/>
      <c r="O191" s="40"/>
      <c r="P191" s="40"/>
      <c r="Q191" s="40"/>
      <c r="R191" s="40"/>
      <c r="S191" s="40"/>
      <c r="T191" s="40"/>
      <c r="U191" s="40"/>
      <c r="V191" s="36"/>
      <c r="W191" s="36"/>
      <c r="X191" s="36"/>
      <c r="Y191" s="36"/>
      <c r="Z191" s="36"/>
      <c r="AB191" s="36"/>
      <c r="AC191" s="36"/>
      <c r="AD191" s="36"/>
      <c r="AE191" s="49"/>
      <c r="AF191" s="36"/>
      <c r="AG191" s="41"/>
      <c r="AH191" s="41"/>
      <c r="AI191" s="36"/>
      <c r="AQ191" s="36"/>
      <c r="AR191" s="36"/>
      <c r="AS191" s="36"/>
      <c r="AT191" s="36"/>
      <c r="AU191" s="36"/>
      <c r="AW191" s="36"/>
      <c r="AX191" s="36"/>
      <c r="AY191" s="36"/>
      <c r="AZ191" s="36"/>
      <c r="BA191" s="36"/>
      <c r="BB191" s="36"/>
      <c r="BC191" s="36"/>
    </row>
    <row r="192" spans="1:55" x14ac:dyDescent="0.25">
      <c r="A192" s="60">
        <v>182</v>
      </c>
      <c r="B192" s="86">
        <f t="shared" si="15"/>
        <v>0</v>
      </c>
      <c r="C192" s="86">
        <f t="shared" si="18"/>
        <v>0</v>
      </c>
      <c r="D192" s="86">
        <f t="shared" si="19"/>
        <v>0</v>
      </c>
      <c r="E192" s="86"/>
      <c r="F192" s="86">
        <f t="shared" si="16"/>
        <v>0</v>
      </c>
      <c r="G192" s="86"/>
      <c r="H192" s="86"/>
      <c r="I192" s="86"/>
      <c r="J192" s="86">
        <f t="shared" si="14"/>
        <v>0</v>
      </c>
      <c r="K192" s="84">
        <f t="shared" si="17"/>
        <v>49919</v>
      </c>
      <c r="M192" s="36"/>
      <c r="O192" s="40"/>
      <c r="P192" s="40"/>
      <c r="Q192" s="40"/>
      <c r="R192" s="40"/>
      <c r="S192" s="40"/>
      <c r="T192" s="40"/>
      <c r="U192" s="40"/>
      <c r="V192" s="36"/>
      <c r="W192" s="36"/>
      <c r="X192" s="36"/>
      <c r="Y192" s="36"/>
      <c r="Z192" s="36"/>
      <c r="AB192" s="36"/>
      <c r="AC192" s="36"/>
      <c r="AD192" s="36"/>
      <c r="AE192" s="49"/>
      <c r="AF192" s="36"/>
      <c r="AG192" s="41"/>
      <c r="AH192" s="41"/>
      <c r="AI192" s="36"/>
      <c r="AQ192" s="36"/>
      <c r="AR192" s="36"/>
      <c r="AS192" s="36"/>
      <c r="AT192" s="36"/>
      <c r="AU192" s="36"/>
      <c r="AW192" s="36"/>
      <c r="AX192" s="36"/>
      <c r="AY192" s="36"/>
      <c r="AZ192" s="36"/>
      <c r="BA192" s="36"/>
      <c r="BB192" s="36"/>
      <c r="BC192" s="36"/>
    </row>
    <row r="193" spans="1:55" x14ac:dyDescent="0.25">
      <c r="A193" s="60">
        <v>183</v>
      </c>
      <c r="B193" s="86">
        <f t="shared" si="15"/>
        <v>0</v>
      </c>
      <c r="C193" s="86">
        <f t="shared" si="18"/>
        <v>0</v>
      </c>
      <c r="D193" s="86">
        <f t="shared" si="19"/>
        <v>0</v>
      </c>
      <c r="E193" s="86"/>
      <c r="F193" s="86">
        <f t="shared" si="16"/>
        <v>0</v>
      </c>
      <c r="G193" s="86"/>
      <c r="H193" s="86"/>
      <c r="I193" s="86"/>
      <c r="J193" s="86">
        <f t="shared" si="14"/>
        <v>0</v>
      </c>
      <c r="K193" s="84">
        <f t="shared" si="17"/>
        <v>49949</v>
      </c>
      <c r="M193" s="36"/>
      <c r="O193" s="40"/>
      <c r="P193" s="40"/>
      <c r="Q193" s="40"/>
      <c r="R193" s="40"/>
      <c r="S193" s="40"/>
      <c r="T193" s="40"/>
      <c r="U193" s="40"/>
      <c r="V193" s="36"/>
      <c r="W193" s="36"/>
      <c r="X193" s="36"/>
      <c r="Y193" s="36"/>
      <c r="Z193" s="36"/>
      <c r="AB193" s="36"/>
      <c r="AC193" s="36"/>
      <c r="AD193" s="36"/>
      <c r="AE193" s="49"/>
      <c r="AF193" s="36"/>
      <c r="AG193" s="41"/>
      <c r="AH193" s="41"/>
      <c r="AI193" s="36"/>
      <c r="AQ193" s="36"/>
      <c r="AR193" s="36"/>
      <c r="AS193" s="36"/>
      <c r="AT193" s="36"/>
      <c r="AU193" s="36"/>
      <c r="AW193" s="36"/>
      <c r="AX193" s="36"/>
      <c r="AY193" s="36"/>
      <c r="AZ193" s="36"/>
      <c r="BA193" s="36"/>
      <c r="BB193" s="36"/>
      <c r="BC193" s="36"/>
    </row>
    <row r="194" spans="1:55" x14ac:dyDescent="0.25">
      <c r="A194" s="60">
        <v>184</v>
      </c>
      <c r="B194" s="86">
        <f t="shared" si="15"/>
        <v>0</v>
      </c>
      <c r="C194" s="86">
        <f t="shared" si="18"/>
        <v>0</v>
      </c>
      <c r="D194" s="86">
        <f t="shared" si="19"/>
        <v>0</v>
      </c>
      <c r="E194" s="86"/>
      <c r="F194" s="86">
        <f t="shared" si="16"/>
        <v>0</v>
      </c>
      <c r="G194" s="86"/>
      <c r="H194" s="86"/>
      <c r="I194" s="86"/>
      <c r="J194" s="86">
        <f t="shared" si="14"/>
        <v>0</v>
      </c>
      <c r="K194" s="84">
        <f t="shared" si="17"/>
        <v>49980</v>
      </c>
      <c r="M194" s="36"/>
      <c r="O194" s="40"/>
      <c r="P194" s="40"/>
      <c r="Q194" s="40"/>
      <c r="R194" s="40"/>
      <c r="S194" s="40"/>
      <c r="T194" s="40"/>
      <c r="U194" s="40"/>
      <c r="V194" s="36"/>
      <c r="W194" s="36"/>
      <c r="X194" s="36"/>
      <c r="Y194" s="36"/>
      <c r="Z194" s="36"/>
      <c r="AB194" s="36"/>
      <c r="AC194" s="36"/>
      <c r="AD194" s="36"/>
      <c r="AE194" s="49"/>
      <c r="AF194" s="36"/>
      <c r="AG194" s="41"/>
      <c r="AH194" s="41"/>
      <c r="AI194" s="36"/>
      <c r="AQ194" s="36"/>
      <c r="AR194" s="36"/>
      <c r="AS194" s="36"/>
      <c r="AT194" s="36"/>
      <c r="AU194" s="36"/>
      <c r="AW194" s="36"/>
      <c r="AX194" s="36"/>
      <c r="AY194" s="36"/>
      <c r="AZ194" s="36"/>
      <c r="BA194" s="36"/>
      <c r="BB194" s="36"/>
      <c r="BC194" s="36"/>
    </row>
    <row r="195" spans="1:55" x14ac:dyDescent="0.25">
      <c r="A195" s="60">
        <v>185</v>
      </c>
      <c r="B195" s="86">
        <f t="shared" si="15"/>
        <v>0</v>
      </c>
      <c r="C195" s="86">
        <f t="shared" si="18"/>
        <v>0</v>
      </c>
      <c r="D195" s="86">
        <f t="shared" si="19"/>
        <v>0</v>
      </c>
      <c r="E195" s="86"/>
      <c r="F195" s="86">
        <f t="shared" si="16"/>
        <v>0</v>
      </c>
      <c r="G195" s="86"/>
      <c r="H195" s="86"/>
      <c r="I195" s="86"/>
      <c r="J195" s="86">
        <f t="shared" si="14"/>
        <v>0</v>
      </c>
      <c r="K195" s="84">
        <f t="shared" si="17"/>
        <v>50010</v>
      </c>
      <c r="M195" s="36"/>
      <c r="O195" s="40"/>
      <c r="P195" s="40"/>
      <c r="Q195" s="40"/>
      <c r="R195" s="40"/>
      <c r="S195" s="40"/>
      <c r="T195" s="40"/>
      <c r="U195" s="40"/>
      <c r="V195" s="36"/>
      <c r="W195" s="36"/>
      <c r="X195" s="36"/>
      <c r="Y195" s="36"/>
      <c r="Z195" s="36"/>
      <c r="AB195" s="36"/>
      <c r="AC195" s="36"/>
      <c r="AD195" s="36"/>
      <c r="AE195" s="49"/>
      <c r="AF195" s="36"/>
      <c r="AG195" s="41"/>
      <c r="AH195" s="41"/>
      <c r="AI195" s="36"/>
      <c r="AQ195" s="36"/>
      <c r="AR195" s="36"/>
      <c r="AS195" s="36"/>
      <c r="AT195" s="36"/>
      <c r="AU195" s="36"/>
      <c r="AW195" s="36"/>
      <c r="AX195" s="36"/>
      <c r="AY195" s="36"/>
      <c r="AZ195" s="36"/>
      <c r="BA195" s="36"/>
      <c r="BB195" s="36"/>
      <c r="BC195" s="36"/>
    </row>
    <row r="196" spans="1:55" x14ac:dyDescent="0.25">
      <c r="A196" s="60">
        <v>186</v>
      </c>
      <c r="B196" s="86">
        <f t="shared" si="15"/>
        <v>0</v>
      </c>
      <c r="C196" s="86">
        <f t="shared" si="18"/>
        <v>0</v>
      </c>
      <c r="D196" s="86">
        <f t="shared" si="19"/>
        <v>0</v>
      </c>
      <c r="E196" s="86"/>
      <c r="F196" s="86">
        <f t="shared" si="16"/>
        <v>0</v>
      </c>
      <c r="G196" s="86"/>
      <c r="H196" s="86"/>
      <c r="I196" s="86"/>
      <c r="J196" s="86">
        <f t="shared" si="14"/>
        <v>0</v>
      </c>
      <c r="K196" s="84">
        <f t="shared" si="17"/>
        <v>50041</v>
      </c>
      <c r="M196" s="36"/>
      <c r="O196" s="40"/>
      <c r="P196" s="40"/>
      <c r="Q196" s="40"/>
      <c r="R196" s="40"/>
      <c r="S196" s="40"/>
      <c r="T196" s="40"/>
      <c r="U196" s="40"/>
      <c r="V196" s="36"/>
      <c r="W196" s="36"/>
      <c r="X196" s="36"/>
      <c r="Y196" s="36"/>
      <c r="Z196" s="36"/>
      <c r="AB196" s="36"/>
      <c r="AC196" s="36"/>
      <c r="AD196" s="36"/>
      <c r="AE196" s="49"/>
      <c r="AF196" s="36"/>
      <c r="AG196" s="41"/>
      <c r="AH196" s="41"/>
      <c r="AI196" s="36"/>
      <c r="AQ196" s="36"/>
      <c r="AR196" s="36"/>
      <c r="AS196" s="36"/>
      <c r="AT196" s="36"/>
      <c r="AU196" s="36"/>
      <c r="AW196" s="36"/>
      <c r="AX196" s="36"/>
      <c r="AY196" s="36"/>
      <c r="AZ196" s="36"/>
      <c r="BA196" s="36"/>
      <c r="BB196" s="36"/>
      <c r="BC196" s="36"/>
    </row>
    <row r="197" spans="1:55" x14ac:dyDescent="0.25">
      <c r="A197" s="60">
        <v>187</v>
      </c>
      <c r="B197" s="86">
        <f t="shared" si="15"/>
        <v>0</v>
      </c>
      <c r="C197" s="86">
        <f t="shared" si="18"/>
        <v>0</v>
      </c>
      <c r="D197" s="86">
        <f t="shared" si="19"/>
        <v>0</v>
      </c>
      <c r="E197" s="86"/>
      <c r="F197" s="86">
        <f t="shared" si="16"/>
        <v>0</v>
      </c>
      <c r="G197" s="86"/>
      <c r="H197" s="86"/>
      <c r="I197" s="86"/>
      <c r="J197" s="86">
        <f t="shared" si="14"/>
        <v>0</v>
      </c>
      <c r="K197" s="84">
        <f t="shared" si="17"/>
        <v>50072</v>
      </c>
      <c r="M197" s="36"/>
      <c r="O197" s="40"/>
      <c r="P197" s="40"/>
      <c r="Q197" s="40"/>
      <c r="R197" s="40"/>
      <c r="S197" s="40"/>
      <c r="T197" s="40"/>
      <c r="U197" s="40"/>
      <c r="V197" s="36"/>
      <c r="W197" s="36"/>
      <c r="X197" s="36"/>
      <c r="Y197" s="36"/>
      <c r="Z197" s="36"/>
      <c r="AB197" s="36"/>
      <c r="AC197" s="36"/>
      <c r="AD197" s="36"/>
      <c r="AE197" s="49"/>
      <c r="AF197" s="36"/>
      <c r="AG197" s="41"/>
      <c r="AH197" s="41"/>
      <c r="AI197" s="36"/>
      <c r="AQ197" s="36"/>
      <c r="AR197" s="36"/>
      <c r="AS197" s="36"/>
      <c r="AT197" s="36"/>
      <c r="AU197" s="36"/>
      <c r="AW197" s="36"/>
      <c r="AX197" s="36"/>
      <c r="AY197" s="36"/>
      <c r="AZ197" s="36"/>
      <c r="BA197" s="36"/>
      <c r="BB197" s="36"/>
      <c r="BC197" s="36"/>
    </row>
    <row r="198" spans="1:55" x14ac:dyDescent="0.25">
      <c r="A198" s="60">
        <v>188</v>
      </c>
      <c r="B198" s="86">
        <f t="shared" si="15"/>
        <v>0</v>
      </c>
      <c r="C198" s="86">
        <f t="shared" si="18"/>
        <v>0</v>
      </c>
      <c r="D198" s="86">
        <f t="shared" si="19"/>
        <v>0</v>
      </c>
      <c r="E198" s="86"/>
      <c r="F198" s="86">
        <f t="shared" si="16"/>
        <v>0</v>
      </c>
      <c r="G198" s="86"/>
      <c r="H198" s="86"/>
      <c r="I198" s="86"/>
      <c r="J198" s="86">
        <f t="shared" si="14"/>
        <v>0</v>
      </c>
      <c r="K198" s="84">
        <f t="shared" si="17"/>
        <v>50100</v>
      </c>
      <c r="M198" s="36"/>
      <c r="O198" s="40"/>
      <c r="P198" s="40"/>
      <c r="Q198" s="40"/>
      <c r="R198" s="40"/>
      <c r="S198" s="40"/>
      <c r="T198" s="40"/>
      <c r="U198" s="40"/>
      <c r="V198" s="36"/>
      <c r="W198" s="36"/>
      <c r="X198" s="36"/>
      <c r="Y198" s="36"/>
      <c r="Z198" s="36"/>
      <c r="AB198" s="36"/>
      <c r="AC198" s="36"/>
      <c r="AD198" s="36"/>
      <c r="AE198" s="49"/>
      <c r="AF198" s="36"/>
      <c r="AG198" s="41"/>
      <c r="AH198" s="41"/>
      <c r="AI198" s="36"/>
      <c r="AQ198" s="36"/>
      <c r="AR198" s="36"/>
      <c r="AS198" s="36"/>
      <c r="AT198" s="36"/>
      <c r="AU198" s="36"/>
      <c r="AW198" s="36"/>
      <c r="AX198" s="36"/>
      <c r="AY198" s="36"/>
      <c r="AZ198" s="36"/>
      <c r="BA198" s="36"/>
      <c r="BB198" s="36"/>
      <c r="BC198" s="36"/>
    </row>
    <row r="199" spans="1:55" x14ac:dyDescent="0.25">
      <c r="A199" s="60">
        <v>189</v>
      </c>
      <c r="B199" s="86">
        <f t="shared" si="15"/>
        <v>0</v>
      </c>
      <c r="C199" s="86">
        <f t="shared" si="18"/>
        <v>0</v>
      </c>
      <c r="D199" s="86">
        <f t="shared" si="19"/>
        <v>0</v>
      </c>
      <c r="E199" s="86"/>
      <c r="F199" s="86">
        <f t="shared" si="16"/>
        <v>0</v>
      </c>
      <c r="G199" s="86"/>
      <c r="H199" s="86"/>
      <c r="I199" s="86"/>
      <c r="J199" s="86">
        <f t="shared" si="14"/>
        <v>0</v>
      </c>
      <c r="K199" s="84">
        <f t="shared" si="17"/>
        <v>50131</v>
      </c>
      <c r="M199" s="36"/>
      <c r="O199" s="40"/>
      <c r="P199" s="40"/>
      <c r="Q199" s="40"/>
      <c r="R199" s="40"/>
      <c r="S199" s="40"/>
      <c r="T199" s="40"/>
      <c r="U199" s="40"/>
      <c r="V199" s="36"/>
      <c r="W199" s="36"/>
      <c r="X199" s="36"/>
      <c r="Y199" s="36"/>
      <c r="Z199" s="36"/>
      <c r="AB199" s="36"/>
      <c r="AC199" s="36"/>
      <c r="AD199" s="36"/>
      <c r="AE199" s="49"/>
      <c r="AF199" s="36"/>
      <c r="AG199" s="41"/>
      <c r="AH199" s="41"/>
      <c r="AI199" s="36"/>
      <c r="AQ199" s="36"/>
      <c r="AR199" s="36"/>
      <c r="AS199" s="36"/>
      <c r="AT199" s="36"/>
      <c r="AU199" s="36"/>
      <c r="AW199" s="36"/>
      <c r="AX199" s="36"/>
      <c r="AY199" s="36"/>
      <c r="AZ199" s="36"/>
      <c r="BA199" s="36"/>
      <c r="BB199" s="36"/>
      <c r="BC199" s="36"/>
    </row>
    <row r="200" spans="1:55" x14ac:dyDescent="0.25">
      <c r="A200" s="60">
        <v>190</v>
      </c>
      <c r="B200" s="86">
        <f t="shared" si="15"/>
        <v>0</v>
      </c>
      <c r="C200" s="86">
        <f t="shared" si="18"/>
        <v>0</v>
      </c>
      <c r="D200" s="86">
        <f t="shared" si="19"/>
        <v>0</v>
      </c>
      <c r="E200" s="86"/>
      <c r="F200" s="86">
        <f t="shared" si="16"/>
        <v>0</v>
      </c>
      <c r="G200" s="86"/>
      <c r="H200" s="86"/>
      <c r="I200" s="86"/>
      <c r="J200" s="86">
        <f t="shared" si="14"/>
        <v>0</v>
      </c>
      <c r="K200" s="84">
        <f t="shared" si="17"/>
        <v>50161</v>
      </c>
      <c r="M200" s="36"/>
      <c r="O200" s="40"/>
      <c r="P200" s="40"/>
      <c r="Q200" s="40"/>
      <c r="R200" s="40"/>
      <c r="S200" s="40"/>
      <c r="T200" s="40"/>
      <c r="U200" s="40"/>
      <c r="V200" s="36"/>
      <c r="W200" s="36"/>
      <c r="X200" s="36"/>
      <c r="Y200" s="36"/>
      <c r="Z200" s="36"/>
      <c r="AB200" s="36"/>
      <c r="AC200" s="36"/>
      <c r="AD200" s="36"/>
      <c r="AE200" s="49"/>
      <c r="AF200" s="36"/>
      <c r="AG200" s="41"/>
      <c r="AH200" s="41"/>
      <c r="AI200" s="36"/>
      <c r="AQ200" s="36"/>
      <c r="AR200" s="36"/>
      <c r="AS200" s="36"/>
      <c r="AT200" s="36"/>
      <c r="AU200" s="36"/>
      <c r="AW200" s="36"/>
      <c r="AX200" s="36"/>
      <c r="AY200" s="36"/>
      <c r="AZ200" s="36"/>
      <c r="BA200" s="36"/>
      <c r="BB200" s="36"/>
      <c r="BC200" s="36"/>
    </row>
    <row r="201" spans="1:55" x14ac:dyDescent="0.25">
      <c r="A201" s="60">
        <v>191</v>
      </c>
      <c r="B201" s="86">
        <f t="shared" si="15"/>
        <v>0</v>
      </c>
      <c r="C201" s="86">
        <f t="shared" si="18"/>
        <v>0</v>
      </c>
      <c r="D201" s="86">
        <f t="shared" si="19"/>
        <v>0</v>
      </c>
      <c r="E201" s="86"/>
      <c r="F201" s="86">
        <f t="shared" si="16"/>
        <v>0</v>
      </c>
      <c r="G201" s="86"/>
      <c r="H201" s="86"/>
      <c r="I201" s="86"/>
      <c r="J201" s="86">
        <f t="shared" si="14"/>
        <v>0</v>
      </c>
      <c r="K201" s="84">
        <f t="shared" si="17"/>
        <v>50192</v>
      </c>
      <c r="M201" s="36"/>
      <c r="O201" s="40"/>
      <c r="P201" s="40"/>
      <c r="Q201" s="40"/>
      <c r="R201" s="40"/>
      <c r="S201" s="40"/>
      <c r="T201" s="40"/>
      <c r="U201" s="40"/>
      <c r="V201" s="36"/>
      <c r="W201" s="36"/>
      <c r="X201" s="36"/>
      <c r="Y201" s="36"/>
      <c r="Z201" s="36"/>
      <c r="AB201" s="36"/>
      <c r="AC201" s="36"/>
      <c r="AD201" s="36"/>
      <c r="AE201" s="49"/>
      <c r="AF201" s="36"/>
      <c r="AG201" s="41"/>
      <c r="AH201" s="41"/>
      <c r="AI201" s="36"/>
      <c r="AQ201" s="36"/>
      <c r="AR201" s="36"/>
      <c r="AS201" s="36"/>
      <c r="AT201" s="36"/>
      <c r="AU201" s="36"/>
      <c r="AW201" s="36"/>
      <c r="AX201" s="36"/>
      <c r="AY201" s="36"/>
      <c r="AZ201" s="36"/>
      <c r="BA201" s="36"/>
      <c r="BB201" s="36"/>
      <c r="BC201" s="36"/>
    </row>
    <row r="202" spans="1:55" x14ac:dyDescent="0.25">
      <c r="A202" s="60">
        <v>192</v>
      </c>
      <c r="B202" s="86">
        <f t="shared" si="15"/>
        <v>0</v>
      </c>
      <c r="C202" s="86">
        <f t="shared" si="18"/>
        <v>0</v>
      </c>
      <c r="D202" s="86">
        <f t="shared" si="19"/>
        <v>0</v>
      </c>
      <c r="E202" s="86"/>
      <c r="F202" s="86">
        <f t="shared" si="16"/>
        <v>0</v>
      </c>
      <c r="G202" s="82">
        <f>IF(B202&gt;0,B202*$J$2,0)</f>
        <v>0</v>
      </c>
      <c r="H202" s="82">
        <f>IF(B202&gt;0,H190,0)</f>
        <v>0</v>
      </c>
      <c r="I202" s="86"/>
      <c r="J202" s="86">
        <f t="shared" ref="J202:J250" si="20">SUM(C202:I202)</f>
        <v>0</v>
      </c>
      <c r="K202" s="84">
        <f t="shared" si="17"/>
        <v>50222</v>
      </c>
      <c r="M202" s="36"/>
      <c r="O202" s="40"/>
      <c r="P202" s="40"/>
      <c r="Q202" s="40"/>
      <c r="R202" s="40"/>
      <c r="S202" s="40"/>
      <c r="T202" s="40"/>
      <c r="U202" s="40"/>
      <c r="V202" s="36"/>
      <c r="W202" s="36"/>
      <c r="X202" s="36"/>
      <c r="Y202" s="36"/>
      <c r="Z202" s="36"/>
      <c r="AB202" s="36"/>
      <c r="AC202" s="36"/>
      <c r="AD202" s="36"/>
      <c r="AE202" s="49"/>
      <c r="AF202" s="36"/>
      <c r="AG202" s="41"/>
      <c r="AH202" s="41"/>
      <c r="AI202" s="36"/>
      <c r="AQ202" s="36"/>
      <c r="AR202" s="36"/>
      <c r="AS202" s="36"/>
      <c r="AT202" s="36"/>
      <c r="AU202" s="36"/>
      <c r="AW202" s="36"/>
      <c r="AX202" s="36"/>
      <c r="AY202" s="36"/>
      <c r="AZ202" s="36"/>
      <c r="BA202" s="36"/>
      <c r="BB202" s="36"/>
      <c r="BC202" s="36"/>
    </row>
    <row r="203" spans="1:55" x14ac:dyDescent="0.25">
      <c r="A203" s="60">
        <v>193</v>
      </c>
      <c r="B203" s="86">
        <f t="shared" ref="B203:B250" si="21">B202-C203</f>
        <v>0</v>
      </c>
      <c r="C203" s="86">
        <f t="shared" si="18"/>
        <v>0</v>
      </c>
      <c r="D203" s="86">
        <f t="shared" si="19"/>
        <v>0</v>
      </c>
      <c r="E203" s="86"/>
      <c r="F203" s="86">
        <f t="shared" ref="F203:F250" si="22">IF(B203&gt;0,$D$3*$G$4,0)</f>
        <v>0</v>
      </c>
      <c r="G203" s="86"/>
      <c r="H203" s="86"/>
      <c r="I203" s="86"/>
      <c r="J203" s="86">
        <f t="shared" si="20"/>
        <v>0</v>
      </c>
      <c r="K203" s="84">
        <f t="shared" si="17"/>
        <v>50253</v>
      </c>
      <c r="M203" s="36"/>
      <c r="O203" s="40"/>
      <c r="P203" s="40"/>
      <c r="Q203" s="40"/>
      <c r="R203" s="40"/>
      <c r="S203" s="40"/>
      <c r="T203" s="40"/>
      <c r="U203" s="40"/>
      <c r="V203" s="36"/>
      <c r="W203" s="36"/>
      <c r="X203" s="36"/>
      <c r="Y203" s="36"/>
      <c r="Z203" s="36"/>
      <c r="AB203" s="36"/>
      <c r="AC203" s="36"/>
      <c r="AD203" s="36"/>
      <c r="AE203" s="49"/>
      <c r="AF203" s="36"/>
      <c r="AG203" s="41"/>
      <c r="AH203" s="41"/>
      <c r="AI203" s="36"/>
      <c r="AQ203" s="36"/>
      <c r="AR203" s="36"/>
      <c r="AS203" s="36"/>
      <c r="AT203" s="36"/>
      <c r="AU203" s="36"/>
      <c r="AW203" s="36"/>
      <c r="AX203" s="36"/>
      <c r="AY203" s="36"/>
      <c r="AZ203" s="36"/>
      <c r="BA203" s="36"/>
      <c r="BB203" s="36"/>
      <c r="BC203" s="36"/>
    </row>
    <row r="204" spans="1:55" x14ac:dyDescent="0.25">
      <c r="A204" s="60">
        <v>194</v>
      </c>
      <c r="B204" s="86">
        <f t="shared" si="21"/>
        <v>0</v>
      </c>
      <c r="C204" s="86">
        <f t="shared" si="18"/>
        <v>0</v>
      </c>
      <c r="D204" s="86">
        <f t="shared" si="19"/>
        <v>0</v>
      </c>
      <c r="E204" s="86"/>
      <c r="F204" s="86">
        <f t="shared" si="22"/>
        <v>0</v>
      </c>
      <c r="G204" s="90"/>
      <c r="H204" s="90"/>
      <c r="I204" s="86"/>
      <c r="J204" s="86">
        <f t="shared" si="20"/>
        <v>0</v>
      </c>
      <c r="K204" s="84">
        <f t="shared" ref="K204:K250" si="23">EOMONTH(K203,0)+1</f>
        <v>50284</v>
      </c>
      <c r="M204" s="36"/>
      <c r="O204" s="40"/>
      <c r="P204" s="40"/>
      <c r="Q204" s="40"/>
      <c r="R204" s="40"/>
      <c r="S204" s="40"/>
      <c r="T204" s="40"/>
      <c r="U204" s="40"/>
      <c r="V204" s="36"/>
      <c r="W204" s="36"/>
      <c r="X204" s="36"/>
      <c r="Y204" s="36"/>
      <c r="Z204" s="36"/>
      <c r="AB204" s="36"/>
      <c r="AC204" s="36"/>
      <c r="AD204" s="36"/>
      <c r="AE204" s="49"/>
      <c r="AF204" s="36"/>
      <c r="AG204" s="41"/>
      <c r="AH204" s="41"/>
      <c r="AI204" s="36"/>
      <c r="AQ204" s="36"/>
      <c r="AR204" s="36"/>
      <c r="AS204" s="36"/>
      <c r="AT204" s="36"/>
      <c r="AU204" s="36"/>
      <c r="AW204" s="36"/>
      <c r="AX204" s="36"/>
      <c r="AY204" s="36"/>
      <c r="AZ204" s="36"/>
      <c r="BA204" s="36"/>
      <c r="BB204" s="36"/>
      <c r="BC204" s="36"/>
    </row>
    <row r="205" spans="1:55" x14ac:dyDescent="0.25">
      <c r="A205" s="60">
        <v>195</v>
      </c>
      <c r="B205" s="86">
        <f t="shared" si="21"/>
        <v>0</v>
      </c>
      <c r="C205" s="86">
        <f t="shared" si="18"/>
        <v>0</v>
      </c>
      <c r="D205" s="86">
        <f t="shared" si="19"/>
        <v>0</v>
      </c>
      <c r="E205" s="86"/>
      <c r="F205" s="86">
        <f t="shared" si="22"/>
        <v>0</v>
      </c>
      <c r="G205" s="86"/>
      <c r="H205" s="86"/>
      <c r="I205" s="86"/>
      <c r="J205" s="86">
        <f t="shared" si="20"/>
        <v>0</v>
      </c>
      <c r="K205" s="84">
        <f t="shared" si="23"/>
        <v>50314</v>
      </c>
      <c r="M205" s="36"/>
      <c r="O205" s="40"/>
      <c r="P205" s="40"/>
      <c r="Q205" s="40"/>
      <c r="R205" s="40"/>
      <c r="S205" s="40"/>
      <c r="T205" s="40"/>
      <c r="U205" s="40"/>
      <c r="V205" s="36"/>
      <c r="W205" s="36"/>
      <c r="X205" s="36"/>
      <c r="Y205" s="36"/>
      <c r="Z205" s="36"/>
      <c r="AB205" s="36"/>
      <c r="AC205" s="36"/>
      <c r="AD205" s="36"/>
      <c r="AE205" s="49"/>
      <c r="AF205" s="36"/>
      <c r="AG205" s="41"/>
      <c r="AH205" s="41"/>
      <c r="AI205" s="36"/>
      <c r="AQ205" s="36"/>
      <c r="AR205" s="36"/>
      <c r="AS205" s="36"/>
      <c r="AT205" s="36"/>
      <c r="AU205" s="36"/>
      <c r="AW205" s="36"/>
      <c r="AX205" s="36"/>
      <c r="AY205" s="36"/>
      <c r="AZ205" s="36"/>
      <c r="BA205" s="36"/>
      <c r="BB205" s="36"/>
      <c r="BC205" s="36"/>
    </row>
    <row r="206" spans="1:55" x14ac:dyDescent="0.25">
      <c r="A206" s="60">
        <v>196</v>
      </c>
      <c r="B206" s="86">
        <f t="shared" si="21"/>
        <v>0</v>
      </c>
      <c r="C206" s="86">
        <f t="shared" si="18"/>
        <v>0</v>
      </c>
      <c r="D206" s="86">
        <f t="shared" si="19"/>
        <v>0</v>
      </c>
      <c r="E206" s="86"/>
      <c r="F206" s="86">
        <f t="shared" si="22"/>
        <v>0</v>
      </c>
      <c r="G206" s="86"/>
      <c r="H206" s="86"/>
      <c r="I206" s="86"/>
      <c r="J206" s="86">
        <f t="shared" si="20"/>
        <v>0</v>
      </c>
      <c r="K206" s="84">
        <f t="shared" si="23"/>
        <v>50345</v>
      </c>
      <c r="M206" s="36"/>
      <c r="O206" s="40"/>
      <c r="P206" s="40"/>
      <c r="Q206" s="40"/>
      <c r="R206" s="40"/>
      <c r="S206" s="40"/>
      <c r="T206" s="40"/>
      <c r="U206" s="40"/>
      <c r="V206" s="36"/>
      <c r="W206" s="36"/>
      <c r="X206" s="36"/>
      <c r="Y206" s="36"/>
      <c r="Z206" s="36"/>
      <c r="AB206" s="36"/>
      <c r="AC206" s="36"/>
      <c r="AD206" s="36"/>
      <c r="AE206" s="49"/>
      <c r="AF206" s="36"/>
      <c r="AG206" s="41"/>
      <c r="AH206" s="41"/>
      <c r="AI206" s="36"/>
      <c r="AQ206" s="36"/>
      <c r="AR206" s="36"/>
      <c r="AS206" s="36"/>
      <c r="AT206" s="36"/>
      <c r="AU206" s="36"/>
      <c r="AW206" s="36"/>
      <c r="AX206" s="36"/>
      <c r="AY206" s="36"/>
      <c r="AZ206" s="36"/>
      <c r="BA206" s="36"/>
      <c r="BB206" s="36"/>
      <c r="BC206" s="36"/>
    </row>
    <row r="207" spans="1:55" x14ac:dyDescent="0.25">
      <c r="A207" s="60">
        <v>197</v>
      </c>
      <c r="B207" s="86">
        <f t="shared" si="21"/>
        <v>0</v>
      </c>
      <c r="C207" s="86">
        <f t="shared" si="18"/>
        <v>0</v>
      </c>
      <c r="D207" s="86">
        <f t="shared" si="19"/>
        <v>0</v>
      </c>
      <c r="E207" s="86"/>
      <c r="F207" s="86">
        <f t="shared" si="22"/>
        <v>0</v>
      </c>
      <c r="G207" s="86"/>
      <c r="H207" s="86"/>
      <c r="I207" s="86"/>
      <c r="J207" s="86">
        <f t="shared" si="20"/>
        <v>0</v>
      </c>
      <c r="K207" s="84">
        <f t="shared" si="23"/>
        <v>50375</v>
      </c>
      <c r="M207" s="36"/>
      <c r="O207" s="40"/>
      <c r="P207" s="40"/>
      <c r="Q207" s="40"/>
      <c r="R207" s="40"/>
      <c r="S207" s="40"/>
      <c r="T207" s="40"/>
      <c r="U207" s="40"/>
      <c r="V207" s="36"/>
      <c r="W207" s="36"/>
      <c r="X207" s="36"/>
      <c r="Y207" s="36"/>
      <c r="Z207" s="36"/>
      <c r="AB207" s="36"/>
      <c r="AC207" s="36"/>
      <c r="AD207" s="36"/>
      <c r="AE207" s="49"/>
      <c r="AF207" s="36"/>
      <c r="AG207" s="41"/>
      <c r="AH207" s="41"/>
      <c r="AI207" s="36"/>
      <c r="AQ207" s="36"/>
      <c r="AR207" s="36"/>
      <c r="AS207" s="36"/>
      <c r="AT207" s="36"/>
      <c r="AU207" s="36"/>
      <c r="AW207" s="36"/>
      <c r="AX207" s="36"/>
      <c r="AY207" s="36"/>
      <c r="AZ207" s="36"/>
      <c r="BA207" s="36"/>
      <c r="BB207" s="36"/>
      <c r="BC207" s="36"/>
    </row>
    <row r="208" spans="1:55" x14ac:dyDescent="0.25">
      <c r="A208" s="60">
        <v>198</v>
      </c>
      <c r="B208" s="86">
        <f t="shared" si="21"/>
        <v>0</v>
      </c>
      <c r="C208" s="86">
        <f t="shared" si="18"/>
        <v>0</v>
      </c>
      <c r="D208" s="86">
        <f t="shared" si="19"/>
        <v>0</v>
      </c>
      <c r="E208" s="86"/>
      <c r="F208" s="86">
        <f t="shared" si="22"/>
        <v>0</v>
      </c>
      <c r="G208" s="86"/>
      <c r="H208" s="86"/>
      <c r="I208" s="86"/>
      <c r="J208" s="86">
        <f t="shared" si="20"/>
        <v>0</v>
      </c>
      <c r="K208" s="84">
        <f t="shared" si="23"/>
        <v>50406</v>
      </c>
      <c r="M208" s="36"/>
      <c r="O208" s="40"/>
      <c r="P208" s="40"/>
      <c r="Q208" s="40"/>
      <c r="R208" s="40"/>
      <c r="S208" s="40"/>
      <c r="T208" s="40"/>
      <c r="U208" s="40"/>
      <c r="V208" s="36"/>
      <c r="W208" s="36"/>
      <c r="X208" s="36"/>
      <c r="Y208" s="36"/>
      <c r="Z208" s="36"/>
      <c r="AB208" s="36"/>
      <c r="AC208" s="36"/>
      <c r="AD208" s="36"/>
      <c r="AE208" s="49"/>
      <c r="AF208" s="36"/>
      <c r="AG208" s="41"/>
      <c r="AH208" s="41"/>
      <c r="AI208" s="36"/>
      <c r="AQ208" s="36"/>
      <c r="AR208" s="36"/>
      <c r="AS208" s="36"/>
      <c r="AT208" s="36"/>
      <c r="AU208" s="36"/>
      <c r="AW208" s="36"/>
      <c r="AX208" s="36"/>
      <c r="AY208" s="36"/>
      <c r="AZ208" s="36"/>
      <c r="BA208" s="36"/>
      <c r="BB208" s="36"/>
      <c r="BC208" s="36"/>
    </row>
    <row r="209" spans="1:55" x14ac:dyDescent="0.25">
      <c r="A209" s="60">
        <v>199</v>
      </c>
      <c r="B209" s="86">
        <f t="shared" si="21"/>
        <v>0</v>
      </c>
      <c r="C209" s="86">
        <f t="shared" si="18"/>
        <v>0</v>
      </c>
      <c r="D209" s="86">
        <f t="shared" si="19"/>
        <v>0</v>
      </c>
      <c r="E209" s="86"/>
      <c r="F209" s="86">
        <f t="shared" si="22"/>
        <v>0</v>
      </c>
      <c r="G209" s="86"/>
      <c r="H209" s="86"/>
      <c r="I209" s="86"/>
      <c r="J209" s="86">
        <f t="shared" si="20"/>
        <v>0</v>
      </c>
      <c r="K209" s="84">
        <f t="shared" si="23"/>
        <v>50437</v>
      </c>
      <c r="M209" s="36"/>
      <c r="O209" s="40"/>
      <c r="P209" s="40"/>
      <c r="Q209" s="40"/>
      <c r="R209" s="40"/>
      <c r="S209" s="40"/>
      <c r="T209" s="40"/>
      <c r="U209" s="40"/>
      <c r="V209" s="36"/>
      <c r="W209" s="36"/>
      <c r="X209" s="36"/>
      <c r="Y209" s="36"/>
      <c r="Z209" s="36"/>
      <c r="AB209" s="36"/>
      <c r="AC209" s="36"/>
      <c r="AD209" s="36"/>
      <c r="AE209" s="49"/>
      <c r="AF209" s="36"/>
      <c r="AG209" s="41"/>
      <c r="AH209" s="41"/>
      <c r="AI209" s="36"/>
      <c r="AQ209" s="36"/>
      <c r="AR209" s="36"/>
      <c r="AS209" s="36"/>
      <c r="AT209" s="36"/>
      <c r="AU209" s="36"/>
      <c r="AW209" s="36"/>
      <c r="AX209" s="36"/>
      <c r="AY209" s="36"/>
      <c r="AZ209" s="36"/>
      <c r="BA209" s="36"/>
      <c r="BB209" s="36"/>
      <c r="BC209" s="36"/>
    </row>
    <row r="210" spans="1:55" x14ac:dyDescent="0.25">
      <c r="A210" s="60">
        <v>200</v>
      </c>
      <c r="B210" s="86">
        <f t="shared" si="21"/>
        <v>0</v>
      </c>
      <c r="C210" s="86">
        <f t="shared" si="18"/>
        <v>0</v>
      </c>
      <c r="D210" s="86">
        <f t="shared" si="19"/>
        <v>0</v>
      </c>
      <c r="E210" s="86"/>
      <c r="F210" s="86">
        <f t="shared" si="22"/>
        <v>0</v>
      </c>
      <c r="G210" s="86"/>
      <c r="H210" s="86"/>
      <c r="I210" s="86"/>
      <c r="J210" s="86">
        <f t="shared" si="20"/>
        <v>0</v>
      </c>
      <c r="K210" s="84">
        <f t="shared" si="23"/>
        <v>50465</v>
      </c>
      <c r="M210" s="36"/>
      <c r="O210" s="40"/>
      <c r="P210" s="40"/>
      <c r="Q210" s="40"/>
      <c r="R210" s="40"/>
      <c r="S210" s="40"/>
      <c r="T210" s="40"/>
      <c r="U210" s="40"/>
      <c r="V210" s="36"/>
      <c r="W210" s="36"/>
      <c r="X210" s="36"/>
      <c r="Y210" s="36"/>
      <c r="Z210" s="36"/>
      <c r="AB210" s="36"/>
      <c r="AC210" s="36"/>
      <c r="AD210" s="36"/>
      <c r="AE210" s="49"/>
      <c r="AF210" s="36"/>
      <c r="AG210" s="41"/>
      <c r="AH210" s="41"/>
      <c r="AI210" s="36"/>
      <c r="AQ210" s="36"/>
      <c r="AR210" s="36"/>
      <c r="AS210" s="36"/>
      <c r="AT210" s="36"/>
      <c r="AU210" s="36"/>
      <c r="AW210" s="36"/>
      <c r="AX210" s="36"/>
      <c r="AY210" s="36"/>
      <c r="AZ210" s="36"/>
      <c r="BA210" s="36"/>
      <c r="BB210" s="36"/>
      <c r="BC210" s="36"/>
    </row>
    <row r="211" spans="1:55" x14ac:dyDescent="0.25">
      <c r="A211" s="60">
        <v>201</v>
      </c>
      <c r="B211" s="86">
        <f t="shared" si="21"/>
        <v>0</v>
      </c>
      <c r="C211" s="86">
        <f t="shared" si="18"/>
        <v>0</v>
      </c>
      <c r="D211" s="86">
        <f t="shared" si="19"/>
        <v>0</v>
      </c>
      <c r="E211" s="86"/>
      <c r="F211" s="86">
        <f t="shared" si="22"/>
        <v>0</v>
      </c>
      <c r="G211" s="86"/>
      <c r="H211" s="86"/>
      <c r="I211" s="86"/>
      <c r="J211" s="86">
        <f t="shared" si="20"/>
        <v>0</v>
      </c>
      <c r="K211" s="84">
        <f t="shared" si="23"/>
        <v>50496</v>
      </c>
      <c r="M211" s="36"/>
      <c r="O211" s="40"/>
      <c r="P211" s="40"/>
      <c r="Q211" s="40"/>
      <c r="R211" s="40"/>
      <c r="S211" s="40"/>
      <c r="T211" s="40"/>
      <c r="U211" s="40"/>
      <c r="V211" s="36"/>
      <c r="W211" s="36"/>
      <c r="X211" s="36"/>
      <c r="Y211" s="36"/>
      <c r="Z211" s="36"/>
      <c r="AB211" s="36"/>
      <c r="AC211" s="36"/>
      <c r="AD211" s="36"/>
      <c r="AE211" s="49"/>
      <c r="AF211" s="36"/>
      <c r="AG211" s="41"/>
      <c r="AH211" s="41"/>
      <c r="AI211" s="36"/>
      <c r="AQ211" s="36"/>
      <c r="AR211" s="36"/>
      <c r="AS211" s="36"/>
      <c r="AT211" s="36"/>
      <c r="AU211" s="36"/>
      <c r="AW211" s="36"/>
      <c r="AX211" s="36"/>
      <c r="AY211" s="36"/>
      <c r="AZ211" s="36"/>
      <c r="BA211" s="36"/>
      <c r="BB211" s="36"/>
      <c r="BC211" s="36"/>
    </row>
    <row r="212" spans="1:55" x14ac:dyDescent="0.25">
      <c r="A212" s="60">
        <v>202</v>
      </c>
      <c r="B212" s="86">
        <f t="shared" si="21"/>
        <v>0</v>
      </c>
      <c r="C212" s="86">
        <f t="shared" si="18"/>
        <v>0</v>
      </c>
      <c r="D212" s="86">
        <f t="shared" si="19"/>
        <v>0</v>
      </c>
      <c r="E212" s="86"/>
      <c r="F212" s="86">
        <f t="shared" si="22"/>
        <v>0</v>
      </c>
      <c r="G212" s="86"/>
      <c r="H212" s="86"/>
      <c r="I212" s="86"/>
      <c r="J212" s="86">
        <f t="shared" si="20"/>
        <v>0</v>
      </c>
      <c r="K212" s="84">
        <f t="shared" si="23"/>
        <v>50526</v>
      </c>
      <c r="M212" s="36"/>
      <c r="O212" s="40"/>
      <c r="P212" s="40"/>
      <c r="Q212" s="40"/>
      <c r="R212" s="40"/>
      <c r="S212" s="40"/>
      <c r="T212" s="40"/>
      <c r="U212" s="40"/>
      <c r="V212" s="36"/>
      <c r="W212" s="36"/>
      <c r="X212" s="36"/>
      <c r="Y212" s="36"/>
      <c r="Z212" s="36"/>
      <c r="AB212" s="36"/>
      <c r="AC212" s="36"/>
      <c r="AD212" s="36"/>
      <c r="AE212" s="49"/>
      <c r="AF212" s="36"/>
      <c r="AG212" s="41"/>
      <c r="AH212" s="41"/>
      <c r="AI212" s="36"/>
      <c r="AQ212" s="36"/>
      <c r="AR212" s="36"/>
      <c r="AS212" s="36"/>
      <c r="AT212" s="36"/>
      <c r="AU212" s="36"/>
      <c r="AW212" s="36"/>
      <c r="AX212" s="36"/>
      <c r="AY212" s="36"/>
      <c r="AZ212" s="36"/>
      <c r="BA212" s="36"/>
      <c r="BB212" s="36"/>
      <c r="BC212" s="36"/>
    </row>
    <row r="213" spans="1:55" x14ac:dyDescent="0.25">
      <c r="A213" s="60">
        <v>203</v>
      </c>
      <c r="B213" s="86">
        <f t="shared" si="21"/>
        <v>0</v>
      </c>
      <c r="C213" s="86">
        <f t="shared" si="18"/>
        <v>0</v>
      </c>
      <c r="D213" s="86">
        <f t="shared" si="19"/>
        <v>0</v>
      </c>
      <c r="E213" s="86"/>
      <c r="F213" s="86">
        <f t="shared" si="22"/>
        <v>0</v>
      </c>
      <c r="G213" s="86"/>
      <c r="H213" s="86"/>
      <c r="I213" s="86"/>
      <c r="J213" s="86">
        <f t="shared" si="20"/>
        <v>0</v>
      </c>
      <c r="K213" s="84">
        <f t="shared" si="23"/>
        <v>50557</v>
      </c>
      <c r="M213" s="36"/>
      <c r="O213" s="40"/>
      <c r="P213" s="40"/>
      <c r="Q213" s="40"/>
      <c r="R213" s="40"/>
      <c r="S213" s="40"/>
      <c r="T213" s="40"/>
      <c r="U213" s="40"/>
      <c r="V213" s="36"/>
      <c r="W213" s="36"/>
      <c r="X213" s="36"/>
      <c r="Y213" s="36"/>
      <c r="Z213" s="36"/>
      <c r="AB213" s="36"/>
      <c r="AC213" s="36"/>
      <c r="AD213" s="36"/>
      <c r="AE213" s="49"/>
      <c r="AF213" s="36"/>
      <c r="AG213" s="41"/>
      <c r="AH213" s="41"/>
      <c r="AI213" s="36"/>
      <c r="AQ213" s="36"/>
      <c r="AR213" s="36"/>
      <c r="AS213" s="36"/>
      <c r="AT213" s="36"/>
      <c r="AU213" s="36"/>
      <c r="AW213" s="36"/>
      <c r="AX213" s="36"/>
      <c r="AY213" s="36"/>
      <c r="AZ213" s="36"/>
      <c r="BA213" s="36"/>
      <c r="BB213" s="36"/>
      <c r="BC213" s="36"/>
    </row>
    <row r="214" spans="1:55" x14ac:dyDescent="0.25">
      <c r="A214" s="60">
        <v>204</v>
      </c>
      <c r="B214" s="86">
        <f t="shared" si="21"/>
        <v>0</v>
      </c>
      <c r="C214" s="86">
        <f t="shared" si="18"/>
        <v>0</v>
      </c>
      <c r="D214" s="86">
        <f t="shared" si="19"/>
        <v>0</v>
      </c>
      <c r="E214" s="86"/>
      <c r="F214" s="86">
        <f t="shared" si="22"/>
        <v>0</v>
      </c>
      <c r="G214" s="82">
        <f>IF(B214&gt;0,B214*$J$2,0)</f>
        <v>0</v>
      </c>
      <c r="H214" s="82">
        <f>IF(B214&gt;0,H202,0)</f>
        <v>0</v>
      </c>
      <c r="I214" s="86"/>
      <c r="J214" s="86">
        <f t="shared" si="20"/>
        <v>0</v>
      </c>
      <c r="K214" s="84">
        <f t="shared" si="23"/>
        <v>50587</v>
      </c>
      <c r="M214" s="36"/>
      <c r="O214" s="40"/>
      <c r="P214" s="40"/>
      <c r="Q214" s="40"/>
      <c r="R214" s="40"/>
      <c r="S214" s="40"/>
      <c r="T214" s="40"/>
      <c r="U214" s="40"/>
      <c r="V214" s="36"/>
      <c r="W214" s="36"/>
      <c r="X214" s="36"/>
      <c r="Y214" s="36"/>
      <c r="Z214" s="36"/>
      <c r="AB214" s="36"/>
      <c r="AC214" s="36"/>
      <c r="AD214" s="36"/>
      <c r="AE214" s="49"/>
      <c r="AF214" s="36"/>
      <c r="AG214" s="41"/>
      <c r="AH214" s="41"/>
      <c r="AI214" s="36"/>
      <c r="AQ214" s="36"/>
      <c r="AR214" s="36"/>
      <c r="AS214" s="36"/>
      <c r="AT214" s="36"/>
      <c r="AU214" s="36"/>
      <c r="AW214" s="36"/>
      <c r="AX214" s="36"/>
      <c r="AY214" s="36"/>
      <c r="AZ214" s="36"/>
      <c r="BA214" s="36"/>
      <c r="BB214" s="36"/>
      <c r="BC214" s="36"/>
    </row>
    <row r="215" spans="1:55" x14ac:dyDescent="0.25">
      <c r="A215" s="60">
        <v>205</v>
      </c>
      <c r="B215" s="86">
        <f t="shared" si="21"/>
        <v>0</v>
      </c>
      <c r="C215" s="86">
        <f t="shared" ref="C215:C250" si="24">MIN(B214,IF($D$4="Ануїтет",-PMT($G$2/12,$D$6-12,$B$22,0,0)-D215,$D$3/$D$6))</f>
        <v>0</v>
      </c>
      <c r="D215" s="86">
        <f t="shared" ref="D215:D250" si="25">B214*$G$2/12</f>
        <v>0</v>
      </c>
      <c r="E215" s="86"/>
      <c r="F215" s="86">
        <f t="shared" si="22"/>
        <v>0</v>
      </c>
      <c r="G215" s="86"/>
      <c r="H215" s="86"/>
      <c r="I215" s="86"/>
      <c r="J215" s="86">
        <f t="shared" si="20"/>
        <v>0</v>
      </c>
      <c r="K215" s="84">
        <f t="shared" si="23"/>
        <v>50618</v>
      </c>
      <c r="M215" s="36"/>
      <c r="O215" s="40"/>
      <c r="P215" s="40"/>
      <c r="Q215" s="40"/>
      <c r="R215" s="40"/>
      <c r="S215" s="40"/>
      <c r="T215" s="40"/>
      <c r="U215" s="40"/>
      <c r="V215" s="36"/>
      <c r="W215" s="36"/>
      <c r="X215" s="36"/>
      <c r="Y215" s="36"/>
      <c r="Z215" s="36"/>
      <c r="AB215" s="36"/>
      <c r="AC215" s="36"/>
      <c r="AD215" s="36"/>
      <c r="AE215" s="49"/>
      <c r="AF215" s="36"/>
      <c r="AG215" s="41"/>
      <c r="AH215" s="41"/>
      <c r="AI215" s="36"/>
      <c r="AQ215" s="36"/>
      <c r="AR215" s="36"/>
      <c r="AS215" s="36"/>
      <c r="AT215" s="36"/>
      <c r="AU215" s="36"/>
      <c r="AW215" s="36"/>
      <c r="AX215" s="36"/>
      <c r="AY215" s="36"/>
      <c r="AZ215" s="36"/>
      <c r="BA215" s="36"/>
      <c r="BB215" s="36"/>
      <c r="BC215" s="36"/>
    </row>
    <row r="216" spans="1:55" x14ac:dyDescent="0.25">
      <c r="A216" s="60">
        <v>206</v>
      </c>
      <c r="B216" s="86">
        <f t="shared" si="21"/>
        <v>0</v>
      </c>
      <c r="C216" s="86">
        <f t="shared" si="24"/>
        <v>0</v>
      </c>
      <c r="D216" s="86">
        <f t="shared" si="25"/>
        <v>0</v>
      </c>
      <c r="E216" s="86"/>
      <c r="F216" s="86">
        <f t="shared" si="22"/>
        <v>0</v>
      </c>
      <c r="G216" s="86"/>
      <c r="H216" s="86"/>
      <c r="I216" s="86"/>
      <c r="J216" s="86">
        <f t="shared" si="20"/>
        <v>0</v>
      </c>
      <c r="K216" s="84">
        <f t="shared" si="23"/>
        <v>50649</v>
      </c>
      <c r="M216" s="36"/>
      <c r="O216" s="40"/>
      <c r="P216" s="40"/>
      <c r="Q216" s="40"/>
      <c r="R216" s="40"/>
      <c r="S216" s="40"/>
      <c r="T216" s="40"/>
      <c r="U216" s="40"/>
      <c r="V216" s="36"/>
      <c r="W216" s="36"/>
      <c r="X216" s="36"/>
      <c r="Y216" s="36"/>
      <c r="Z216" s="36"/>
      <c r="AB216" s="36"/>
      <c r="AC216" s="36"/>
      <c r="AD216" s="36"/>
      <c r="AE216" s="49"/>
      <c r="AF216" s="36"/>
      <c r="AG216" s="41"/>
      <c r="AH216" s="41"/>
      <c r="AI216" s="36"/>
      <c r="AQ216" s="36"/>
      <c r="AR216" s="36"/>
      <c r="AS216" s="36"/>
      <c r="AT216" s="36"/>
      <c r="AU216" s="36"/>
      <c r="AW216" s="36"/>
      <c r="AX216" s="36"/>
      <c r="AY216" s="36"/>
      <c r="AZ216" s="36"/>
      <c r="BA216" s="36"/>
      <c r="BB216" s="36"/>
      <c r="BC216" s="36"/>
    </row>
    <row r="217" spans="1:55" x14ac:dyDescent="0.25">
      <c r="A217" s="60">
        <v>207</v>
      </c>
      <c r="B217" s="86">
        <f t="shared" si="21"/>
        <v>0</v>
      </c>
      <c r="C217" s="86">
        <f t="shared" si="24"/>
        <v>0</v>
      </c>
      <c r="D217" s="86">
        <f t="shared" si="25"/>
        <v>0</v>
      </c>
      <c r="E217" s="86"/>
      <c r="F217" s="86">
        <f t="shared" si="22"/>
        <v>0</v>
      </c>
      <c r="G217" s="86"/>
      <c r="H217" s="86"/>
      <c r="I217" s="86"/>
      <c r="J217" s="86">
        <f t="shared" si="20"/>
        <v>0</v>
      </c>
      <c r="K217" s="84">
        <f t="shared" si="23"/>
        <v>50679</v>
      </c>
      <c r="M217" s="36"/>
      <c r="O217" s="40"/>
      <c r="P217" s="40"/>
      <c r="Q217" s="40"/>
      <c r="R217" s="40"/>
      <c r="S217" s="40"/>
      <c r="T217" s="40"/>
      <c r="U217" s="40"/>
      <c r="V217" s="36"/>
      <c r="W217" s="36"/>
      <c r="X217" s="36"/>
      <c r="Y217" s="36"/>
      <c r="Z217" s="36"/>
      <c r="AB217" s="36"/>
      <c r="AC217" s="36"/>
      <c r="AD217" s="36"/>
      <c r="AE217" s="49"/>
      <c r="AF217" s="36"/>
      <c r="AG217" s="41"/>
      <c r="AH217" s="41"/>
      <c r="AI217" s="36"/>
      <c r="AQ217" s="36"/>
      <c r="AR217" s="36"/>
      <c r="AS217" s="36"/>
      <c r="AT217" s="36"/>
      <c r="AU217" s="36"/>
      <c r="AW217" s="36"/>
      <c r="AX217" s="36"/>
      <c r="AY217" s="36"/>
      <c r="AZ217" s="36"/>
      <c r="BA217" s="36"/>
      <c r="BB217" s="36"/>
      <c r="BC217" s="36"/>
    </row>
    <row r="218" spans="1:55" x14ac:dyDescent="0.25">
      <c r="A218" s="60">
        <v>208</v>
      </c>
      <c r="B218" s="86">
        <f t="shared" si="21"/>
        <v>0</v>
      </c>
      <c r="C218" s="86">
        <f t="shared" si="24"/>
        <v>0</v>
      </c>
      <c r="D218" s="86">
        <f t="shared" si="25"/>
        <v>0</v>
      </c>
      <c r="E218" s="86"/>
      <c r="F218" s="86">
        <f t="shared" si="22"/>
        <v>0</v>
      </c>
      <c r="G218" s="86"/>
      <c r="H218" s="86"/>
      <c r="I218" s="86"/>
      <c r="J218" s="86">
        <f t="shared" si="20"/>
        <v>0</v>
      </c>
      <c r="K218" s="84">
        <f t="shared" si="23"/>
        <v>50710</v>
      </c>
      <c r="M218" s="36"/>
      <c r="O218" s="40"/>
      <c r="P218" s="40"/>
      <c r="Q218" s="40"/>
      <c r="R218" s="40"/>
      <c r="S218" s="40"/>
      <c r="T218" s="40"/>
      <c r="U218" s="40"/>
      <c r="V218" s="36"/>
      <c r="W218" s="36"/>
      <c r="X218" s="36"/>
      <c r="Y218" s="36"/>
      <c r="Z218" s="36"/>
      <c r="AB218" s="36"/>
      <c r="AC218" s="36"/>
      <c r="AD218" s="36"/>
      <c r="AE218" s="49"/>
      <c r="AF218" s="36"/>
      <c r="AG218" s="41"/>
      <c r="AH218" s="41"/>
      <c r="AI218" s="36"/>
      <c r="AQ218" s="36"/>
      <c r="AR218" s="36"/>
      <c r="AS218" s="36"/>
      <c r="AT218" s="36"/>
      <c r="AU218" s="36"/>
      <c r="AW218" s="36"/>
      <c r="AX218" s="36"/>
      <c r="AY218" s="36"/>
      <c r="AZ218" s="36"/>
      <c r="BA218" s="36"/>
      <c r="BB218" s="36"/>
      <c r="BC218" s="36"/>
    </row>
    <row r="219" spans="1:55" x14ac:dyDescent="0.25">
      <c r="A219" s="60">
        <v>209</v>
      </c>
      <c r="B219" s="86">
        <f t="shared" si="21"/>
        <v>0</v>
      </c>
      <c r="C219" s="86">
        <f t="shared" si="24"/>
        <v>0</v>
      </c>
      <c r="D219" s="86">
        <f t="shared" si="25"/>
        <v>0</v>
      </c>
      <c r="E219" s="86"/>
      <c r="F219" s="86">
        <f t="shared" si="22"/>
        <v>0</v>
      </c>
      <c r="G219" s="86"/>
      <c r="H219" s="86"/>
      <c r="I219" s="86"/>
      <c r="J219" s="86">
        <f t="shared" si="20"/>
        <v>0</v>
      </c>
      <c r="K219" s="84">
        <f t="shared" si="23"/>
        <v>50740</v>
      </c>
      <c r="M219" s="36"/>
      <c r="O219" s="40"/>
      <c r="P219" s="40"/>
      <c r="Q219" s="40"/>
      <c r="R219" s="40"/>
      <c r="S219" s="40"/>
      <c r="T219" s="40"/>
      <c r="U219" s="40"/>
      <c r="V219" s="36"/>
      <c r="W219" s="36"/>
      <c r="X219" s="36"/>
      <c r="Y219" s="36"/>
      <c r="Z219" s="36"/>
      <c r="AB219" s="36"/>
      <c r="AC219" s="36"/>
      <c r="AD219" s="36"/>
      <c r="AE219" s="49"/>
      <c r="AF219" s="36"/>
      <c r="AG219" s="41"/>
      <c r="AH219" s="41"/>
      <c r="AI219" s="36"/>
      <c r="AQ219" s="36"/>
      <c r="AR219" s="36"/>
      <c r="AS219" s="36"/>
      <c r="AT219" s="36"/>
      <c r="AU219" s="36"/>
      <c r="AW219" s="36"/>
      <c r="AX219" s="36"/>
      <c r="AY219" s="36"/>
      <c r="AZ219" s="36"/>
      <c r="BA219" s="36"/>
      <c r="BB219" s="36"/>
      <c r="BC219" s="36"/>
    </row>
    <row r="220" spans="1:55" x14ac:dyDescent="0.25">
      <c r="A220" s="60">
        <v>210</v>
      </c>
      <c r="B220" s="86">
        <f t="shared" si="21"/>
        <v>0</v>
      </c>
      <c r="C220" s="86">
        <f t="shared" si="24"/>
        <v>0</v>
      </c>
      <c r="D220" s="86">
        <f t="shared" si="25"/>
        <v>0</v>
      </c>
      <c r="E220" s="86"/>
      <c r="F220" s="86">
        <f t="shared" si="22"/>
        <v>0</v>
      </c>
      <c r="G220" s="90"/>
      <c r="H220" s="90"/>
      <c r="I220" s="86"/>
      <c r="J220" s="86">
        <f t="shared" si="20"/>
        <v>0</v>
      </c>
      <c r="K220" s="84">
        <f t="shared" si="23"/>
        <v>50771</v>
      </c>
      <c r="M220" s="36"/>
      <c r="O220" s="40"/>
      <c r="P220" s="40"/>
      <c r="Q220" s="40"/>
      <c r="R220" s="40"/>
      <c r="S220" s="40"/>
      <c r="T220" s="40"/>
      <c r="U220" s="40"/>
      <c r="V220" s="36"/>
      <c r="W220" s="36"/>
      <c r="X220" s="36"/>
      <c r="Y220" s="36"/>
      <c r="Z220" s="36"/>
      <c r="AB220" s="36"/>
      <c r="AC220" s="36"/>
      <c r="AD220" s="36"/>
      <c r="AE220" s="49"/>
      <c r="AF220" s="36"/>
      <c r="AG220" s="41"/>
      <c r="AH220" s="41"/>
      <c r="AI220" s="36"/>
      <c r="AQ220" s="36"/>
      <c r="AR220" s="36"/>
      <c r="AS220" s="36"/>
      <c r="AT220" s="36"/>
      <c r="AU220" s="36"/>
      <c r="AW220" s="36"/>
      <c r="AX220" s="36"/>
      <c r="AY220" s="36"/>
      <c r="AZ220" s="36"/>
      <c r="BA220" s="36"/>
      <c r="BB220" s="36"/>
      <c r="BC220" s="36"/>
    </row>
    <row r="221" spans="1:55" x14ac:dyDescent="0.25">
      <c r="A221" s="60">
        <v>211</v>
      </c>
      <c r="B221" s="86">
        <f t="shared" si="21"/>
        <v>0</v>
      </c>
      <c r="C221" s="86">
        <f t="shared" si="24"/>
        <v>0</v>
      </c>
      <c r="D221" s="86">
        <f t="shared" si="25"/>
        <v>0</v>
      </c>
      <c r="E221" s="86"/>
      <c r="F221" s="86">
        <f t="shared" si="22"/>
        <v>0</v>
      </c>
      <c r="G221" s="86"/>
      <c r="H221" s="86"/>
      <c r="I221" s="86"/>
      <c r="J221" s="86">
        <f t="shared" si="20"/>
        <v>0</v>
      </c>
      <c r="K221" s="84">
        <f t="shared" si="23"/>
        <v>50802</v>
      </c>
      <c r="M221" s="36"/>
      <c r="O221" s="40"/>
      <c r="P221" s="40"/>
      <c r="Q221" s="40"/>
      <c r="R221" s="40"/>
      <c r="S221" s="40"/>
      <c r="T221" s="40"/>
      <c r="U221" s="40"/>
      <c r="V221" s="36"/>
      <c r="W221" s="36"/>
      <c r="X221" s="36"/>
      <c r="Y221" s="36"/>
      <c r="Z221" s="36"/>
      <c r="AB221" s="36"/>
      <c r="AC221" s="36"/>
      <c r="AD221" s="36"/>
      <c r="AE221" s="49"/>
      <c r="AF221" s="36"/>
      <c r="AG221" s="41"/>
      <c r="AH221" s="41"/>
      <c r="AI221" s="36"/>
      <c r="AQ221" s="36"/>
      <c r="AR221" s="36"/>
      <c r="AS221" s="36"/>
      <c r="AT221" s="36"/>
      <c r="AU221" s="36"/>
      <c r="AW221" s="36"/>
      <c r="AX221" s="36"/>
      <c r="AY221" s="36"/>
      <c r="AZ221" s="36"/>
      <c r="BA221" s="36"/>
      <c r="BB221" s="36"/>
      <c r="BC221" s="36"/>
    </row>
    <row r="222" spans="1:55" x14ac:dyDescent="0.25">
      <c r="A222" s="60">
        <v>212</v>
      </c>
      <c r="B222" s="86">
        <f t="shared" si="21"/>
        <v>0</v>
      </c>
      <c r="C222" s="86">
        <f t="shared" si="24"/>
        <v>0</v>
      </c>
      <c r="D222" s="86">
        <f t="shared" si="25"/>
        <v>0</v>
      </c>
      <c r="E222" s="86"/>
      <c r="F222" s="86">
        <f t="shared" si="22"/>
        <v>0</v>
      </c>
      <c r="G222" s="86"/>
      <c r="H222" s="86"/>
      <c r="I222" s="86"/>
      <c r="J222" s="86">
        <f t="shared" si="20"/>
        <v>0</v>
      </c>
      <c r="K222" s="84">
        <f t="shared" si="23"/>
        <v>50830</v>
      </c>
      <c r="M222" s="36"/>
      <c r="O222" s="40"/>
      <c r="P222" s="40"/>
      <c r="Q222" s="40"/>
      <c r="R222" s="40"/>
      <c r="S222" s="40"/>
      <c r="T222" s="40"/>
      <c r="U222" s="40"/>
      <c r="V222" s="36"/>
      <c r="W222" s="36"/>
      <c r="X222" s="36"/>
      <c r="Y222" s="36"/>
      <c r="Z222" s="36"/>
      <c r="AB222" s="36"/>
      <c r="AC222" s="36"/>
      <c r="AD222" s="36"/>
      <c r="AE222" s="49"/>
      <c r="AF222" s="36"/>
      <c r="AG222" s="41"/>
      <c r="AH222" s="41"/>
      <c r="AI222" s="36"/>
      <c r="AQ222" s="36"/>
      <c r="AR222" s="36"/>
      <c r="AS222" s="36"/>
      <c r="AT222" s="36"/>
      <c r="AU222" s="36"/>
      <c r="AW222" s="36"/>
      <c r="AX222" s="36"/>
      <c r="AY222" s="36"/>
      <c r="AZ222" s="36"/>
      <c r="BA222" s="36"/>
      <c r="BB222" s="36"/>
      <c r="BC222" s="36"/>
    </row>
    <row r="223" spans="1:55" x14ac:dyDescent="0.25">
      <c r="A223" s="60">
        <v>213</v>
      </c>
      <c r="B223" s="86">
        <f t="shared" si="21"/>
        <v>0</v>
      </c>
      <c r="C223" s="86">
        <f t="shared" si="24"/>
        <v>0</v>
      </c>
      <c r="D223" s="86">
        <f t="shared" si="25"/>
        <v>0</v>
      </c>
      <c r="E223" s="86"/>
      <c r="F223" s="86">
        <f t="shared" si="22"/>
        <v>0</v>
      </c>
      <c r="G223" s="86"/>
      <c r="H223" s="86"/>
      <c r="I223" s="86"/>
      <c r="J223" s="86">
        <f t="shared" si="20"/>
        <v>0</v>
      </c>
      <c r="K223" s="84">
        <f t="shared" si="23"/>
        <v>50861</v>
      </c>
      <c r="M223" s="36"/>
      <c r="O223" s="40"/>
      <c r="P223" s="40"/>
      <c r="Q223" s="40"/>
      <c r="R223" s="40"/>
      <c r="S223" s="40"/>
      <c r="T223" s="40"/>
      <c r="U223" s="40"/>
      <c r="V223" s="36"/>
      <c r="W223" s="36"/>
      <c r="X223" s="36"/>
      <c r="Y223" s="36"/>
      <c r="Z223" s="36"/>
      <c r="AB223" s="36"/>
      <c r="AC223" s="36"/>
      <c r="AD223" s="36"/>
      <c r="AE223" s="49"/>
      <c r="AF223" s="36"/>
      <c r="AG223" s="41"/>
      <c r="AH223" s="41"/>
      <c r="AI223" s="36"/>
      <c r="AQ223" s="36"/>
      <c r="AR223" s="36"/>
      <c r="AS223" s="36"/>
      <c r="AT223" s="36"/>
      <c r="AU223" s="36"/>
      <c r="AW223" s="36"/>
      <c r="AX223" s="36"/>
      <c r="AY223" s="36"/>
      <c r="AZ223" s="36"/>
      <c r="BA223" s="36"/>
      <c r="BB223" s="36"/>
      <c r="BC223" s="36"/>
    </row>
    <row r="224" spans="1:55" x14ac:dyDescent="0.25">
      <c r="A224" s="60">
        <v>214</v>
      </c>
      <c r="B224" s="86">
        <f t="shared" si="21"/>
        <v>0</v>
      </c>
      <c r="C224" s="86">
        <f t="shared" si="24"/>
        <v>0</v>
      </c>
      <c r="D224" s="86">
        <f t="shared" si="25"/>
        <v>0</v>
      </c>
      <c r="E224" s="86"/>
      <c r="F224" s="86">
        <f t="shared" si="22"/>
        <v>0</v>
      </c>
      <c r="G224" s="86"/>
      <c r="H224" s="86"/>
      <c r="I224" s="86"/>
      <c r="J224" s="86">
        <f t="shared" si="20"/>
        <v>0</v>
      </c>
      <c r="K224" s="84">
        <f t="shared" si="23"/>
        <v>50891</v>
      </c>
      <c r="M224" s="36"/>
      <c r="O224" s="40"/>
      <c r="P224" s="40"/>
      <c r="Q224" s="40"/>
      <c r="R224" s="40"/>
      <c r="S224" s="40"/>
      <c r="T224" s="40"/>
      <c r="U224" s="40"/>
      <c r="V224" s="36"/>
      <c r="W224" s="36"/>
      <c r="X224" s="36"/>
      <c r="Y224" s="36"/>
      <c r="Z224" s="36"/>
      <c r="AB224" s="36"/>
      <c r="AC224" s="36"/>
      <c r="AD224" s="36"/>
      <c r="AE224" s="49"/>
      <c r="AF224" s="36"/>
      <c r="AG224" s="41"/>
      <c r="AH224" s="41"/>
      <c r="AI224" s="36"/>
      <c r="AQ224" s="36"/>
      <c r="AR224" s="36"/>
      <c r="AS224" s="36"/>
      <c r="AT224" s="36"/>
      <c r="AU224" s="36"/>
      <c r="AW224" s="36"/>
      <c r="AX224" s="36"/>
      <c r="AY224" s="36"/>
      <c r="AZ224" s="36"/>
      <c r="BA224" s="36"/>
      <c r="BB224" s="36"/>
      <c r="BC224" s="36"/>
    </row>
    <row r="225" spans="1:55" x14ac:dyDescent="0.25">
      <c r="A225" s="60">
        <v>215</v>
      </c>
      <c r="B225" s="86">
        <f t="shared" si="21"/>
        <v>0</v>
      </c>
      <c r="C225" s="86">
        <f t="shared" si="24"/>
        <v>0</v>
      </c>
      <c r="D225" s="86">
        <f t="shared" si="25"/>
        <v>0</v>
      </c>
      <c r="E225" s="86"/>
      <c r="F225" s="86">
        <f t="shared" si="22"/>
        <v>0</v>
      </c>
      <c r="G225" s="86"/>
      <c r="H225" s="86"/>
      <c r="I225" s="86"/>
      <c r="J225" s="86">
        <f t="shared" si="20"/>
        <v>0</v>
      </c>
      <c r="K225" s="84">
        <f t="shared" si="23"/>
        <v>50922</v>
      </c>
      <c r="M225" s="36"/>
      <c r="O225" s="40"/>
      <c r="P225" s="40"/>
      <c r="Q225" s="40"/>
      <c r="R225" s="40"/>
      <c r="S225" s="40"/>
      <c r="T225" s="40"/>
      <c r="U225" s="40"/>
      <c r="V225" s="36"/>
      <c r="W225" s="36"/>
      <c r="X225" s="36"/>
      <c r="Y225" s="36"/>
      <c r="Z225" s="36"/>
      <c r="AB225" s="36"/>
      <c r="AC225" s="36"/>
      <c r="AD225" s="36"/>
      <c r="AE225" s="49"/>
      <c r="AF225" s="36"/>
      <c r="AG225" s="41"/>
      <c r="AH225" s="41"/>
      <c r="AI225" s="36"/>
      <c r="AQ225" s="36"/>
      <c r="AR225" s="36"/>
      <c r="AS225" s="36"/>
      <c r="AT225" s="36"/>
      <c r="AU225" s="36"/>
      <c r="AW225" s="36"/>
      <c r="AX225" s="36"/>
      <c r="AY225" s="36"/>
      <c r="AZ225" s="36"/>
      <c r="BA225" s="36"/>
      <c r="BB225" s="36"/>
      <c r="BC225" s="36"/>
    </row>
    <row r="226" spans="1:55" x14ac:dyDescent="0.25">
      <c r="A226" s="60">
        <v>216</v>
      </c>
      <c r="B226" s="86">
        <f t="shared" si="21"/>
        <v>0</v>
      </c>
      <c r="C226" s="86">
        <f t="shared" si="24"/>
        <v>0</v>
      </c>
      <c r="D226" s="86">
        <f t="shared" si="25"/>
        <v>0</v>
      </c>
      <c r="E226" s="86"/>
      <c r="F226" s="86">
        <f t="shared" si="22"/>
        <v>0</v>
      </c>
      <c r="G226" s="82">
        <f>IF(B226&gt;0,B226*$J$2,0)</f>
        <v>0</v>
      </c>
      <c r="H226" s="82">
        <f>IF(B226&gt;0,H214,0)</f>
        <v>0</v>
      </c>
      <c r="I226" s="86"/>
      <c r="J226" s="86">
        <f t="shared" si="20"/>
        <v>0</v>
      </c>
      <c r="K226" s="84">
        <f t="shared" si="23"/>
        <v>50952</v>
      </c>
      <c r="M226" s="36"/>
      <c r="O226" s="40"/>
      <c r="P226" s="40"/>
      <c r="Q226" s="40"/>
      <c r="R226" s="40"/>
      <c r="S226" s="40"/>
      <c r="T226" s="40"/>
      <c r="U226" s="40"/>
      <c r="V226" s="36"/>
      <c r="W226" s="36"/>
      <c r="X226" s="36"/>
      <c r="Y226" s="36"/>
      <c r="Z226" s="36"/>
      <c r="AB226" s="36"/>
      <c r="AC226" s="36"/>
      <c r="AD226" s="36"/>
      <c r="AE226" s="49"/>
      <c r="AF226" s="36"/>
      <c r="AG226" s="41"/>
      <c r="AH226" s="41"/>
      <c r="AI226" s="36"/>
      <c r="AQ226" s="36"/>
      <c r="AR226" s="36"/>
      <c r="AS226" s="36"/>
      <c r="AT226" s="36"/>
      <c r="AU226" s="36"/>
      <c r="AW226" s="36"/>
      <c r="AX226" s="36"/>
      <c r="AY226" s="36"/>
      <c r="AZ226" s="36"/>
      <c r="BA226" s="36"/>
      <c r="BB226" s="36"/>
      <c r="BC226" s="36"/>
    </row>
    <row r="227" spans="1:55" x14ac:dyDescent="0.25">
      <c r="A227" s="60">
        <v>217</v>
      </c>
      <c r="B227" s="86">
        <f t="shared" si="21"/>
        <v>0</v>
      </c>
      <c r="C227" s="86">
        <f t="shared" si="24"/>
        <v>0</v>
      </c>
      <c r="D227" s="86">
        <f t="shared" si="25"/>
        <v>0</v>
      </c>
      <c r="E227" s="86"/>
      <c r="F227" s="86">
        <f t="shared" si="22"/>
        <v>0</v>
      </c>
      <c r="G227" s="86"/>
      <c r="H227" s="86"/>
      <c r="I227" s="86"/>
      <c r="J227" s="86">
        <f t="shared" si="20"/>
        <v>0</v>
      </c>
      <c r="K227" s="84">
        <f t="shared" si="23"/>
        <v>50983</v>
      </c>
      <c r="M227" s="36"/>
      <c r="O227" s="40"/>
      <c r="P227" s="40"/>
      <c r="Q227" s="40"/>
      <c r="R227" s="40"/>
      <c r="S227" s="40"/>
      <c r="T227" s="40"/>
      <c r="U227" s="40"/>
      <c r="V227" s="36"/>
      <c r="W227" s="36"/>
      <c r="X227" s="36"/>
      <c r="Y227" s="36"/>
      <c r="Z227" s="36"/>
      <c r="AB227" s="36"/>
      <c r="AC227" s="36"/>
      <c r="AD227" s="36"/>
      <c r="AE227" s="49"/>
      <c r="AF227" s="36"/>
      <c r="AG227" s="41"/>
      <c r="AH227" s="41"/>
      <c r="AI227" s="36"/>
      <c r="AQ227" s="36"/>
      <c r="AR227" s="36"/>
      <c r="AS227" s="36"/>
      <c r="AT227" s="36"/>
      <c r="AU227" s="36"/>
      <c r="AW227" s="36"/>
      <c r="AX227" s="36"/>
      <c r="AY227" s="36"/>
      <c r="AZ227" s="36"/>
      <c r="BA227" s="36"/>
      <c r="BB227" s="36"/>
      <c r="BC227" s="36"/>
    </row>
    <row r="228" spans="1:55" x14ac:dyDescent="0.25">
      <c r="A228" s="60">
        <v>218</v>
      </c>
      <c r="B228" s="86">
        <f t="shared" si="21"/>
        <v>0</v>
      </c>
      <c r="C228" s="86">
        <f t="shared" si="24"/>
        <v>0</v>
      </c>
      <c r="D228" s="86">
        <f t="shared" si="25"/>
        <v>0</v>
      </c>
      <c r="E228" s="86"/>
      <c r="F228" s="86">
        <f t="shared" si="22"/>
        <v>0</v>
      </c>
      <c r="G228" s="86"/>
      <c r="H228" s="86"/>
      <c r="I228" s="86"/>
      <c r="J228" s="86">
        <f t="shared" si="20"/>
        <v>0</v>
      </c>
      <c r="K228" s="84">
        <f t="shared" si="23"/>
        <v>51014</v>
      </c>
      <c r="M228" s="36"/>
      <c r="O228" s="40"/>
      <c r="P228" s="40"/>
      <c r="Q228" s="40"/>
      <c r="R228" s="40"/>
      <c r="S228" s="40"/>
      <c r="T228" s="40"/>
      <c r="U228" s="40"/>
      <c r="V228" s="36"/>
      <c r="W228" s="36"/>
      <c r="X228" s="36"/>
      <c r="Y228" s="36"/>
      <c r="Z228" s="36"/>
      <c r="AB228" s="36"/>
      <c r="AC228" s="36"/>
      <c r="AD228" s="36"/>
      <c r="AE228" s="49"/>
      <c r="AF228" s="36"/>
      <c r="AG228" s="41"/>
      <c r="AH228" s="41"/>
      <c r="AI228" s="36"/>
      <c r="AQ228" s="36"/>
      <c r="AR228" s="36"/>
      <c r="AS228" s="36"/>
      <c r="AT228" s="36"/>
      <c r="AU228" s="36"/>
      <c r="AW228" s="36"/>
      <c r="AX228" s="36"/>
      <c r="AY228" s="36"/>
      <c r="AZ228" s="36"/>
      <c r="BA228" s="36"/>
      <c r="BB228" s="36"/>
      <c r="BC228" s="36"/>
    </row>
    <row r="229" spans="1:55" x14ac:dyDescent="0.25">
      <c r="A229" s="60">
        <v>219</v>
      </c>
      <c r="B229" s="86">
        <f t="shared" si="21"/>
        <v>0</v>
      </c>
      <c r="C229" s="86">
        <f t="shared" si="24"/>
        <v>0</v>
      </c>
      <c r="D229" s="86">
        <f t="shared" si="25"/>
        <v>0</v>
      </c>
      <c r="E229" s="86"/>
      <c r="F229" s="86">
        <f t="shared" si="22"/>
        <v>0</v>
      </c>
      <c r="G229" s="86"/>
      <c r="H229" s="86"/>
      <c r="I229" s="86"/>
      <c r="J229" s="86">
        <f t="shared" si="20"/>
        <v>0</v>
      </c>
      <c r="K229" s="84">
        <f t="shared" si="23"/>
        <v>51044</v>
      </c>
      <c r="M229" s="36"/>
      <c r="O229" s="40"/>
      <c r="P229" s="40"/>
      <c r="Q229" s="40"/>
      <c r="R229" s="40"/>
      <c r="S229" s="40"/>
      <c r="T229" s="40"/>
      <c r="U229" s="40"/>
      <c r="V229" s="36"/>
      <c r="W229" s="36"/>
      <c r="X229" s="36"/>
      <c r="Y229" s="36"/>
      <c r="Z229" s="36"/>
      <c r="AB229" s="36"/>
      <c r="AC229" s="36"/>
      <c r="AD229" s="36"/>
      <c r="AE229" s="49"/>
      <c r="AF229" s="36"/>
      <c r="AG229" s="41"/>
      <c r="AH229" s="41"/>
      <c r="AI229" s="36"/>
      <c r="AQ229" s="36"/>
      <c r="AR229" s="36"/>
      <c r="AS229" s="36"/>
      <c r="AT229" s="36"/>
      <c r="AU229" s="36"/>
      <c r="AW229" s="36"/>
      <c r="AX229" s="36"/>
      <c r="AY229" s="36"/>
      <c r="AZ229" s="36"/>
      <c r="BA229" s="36"/>
      <c r="BB229" s="36"/>
      <c r="BC229" s="36"/>
    </row>
    <row r="230" spans="1:55" x14ac:dyDescent="0.25">
      <c r="A230" s="60">
        <v>220</v>
      </c>
      <c r="B230" s="86">
        <f t="shared" si="21"/>
        <v>0</v>
      </c>
      <c r="C230" s="86">
        <f t="shared" si="24"/>
        <v>0</v>
      </c>
      <c r="D230" s="86">
        <f t="shared" si="25"/>
        <v>0</v>
      </c>
      <c r="E230" s="86"/>
      <c r="F230" s="86">
        <f t="shared" si="22"/>
        <v>0</v>
      </c>
      <c r="G230" s="86"/>
      <c r="H230" s="86"/>
      <c r="I230" s="86"/>
      <c r="J230" s="86">
        <f t="shared" si="20"/>
        <v>0</v>
      </c>
      <c r="K230" s="84">
        <f t="shared" si="23"/>
        <v>51075</v>
      </c>
      <c r="M230" s="36"/>
      <c r="O230" s="40"/>
      <c r="P230" s="40"/>
      <c r="Q230" s="40"/>
      <c r="R230" s="40"/>
      <c r="S230" s="40"/>
      <c r="T230" s="40"/>
      <c r="U230" s="40"/>
      <c r="V230" s="36"/>
      <c r="W230" s="36"/>
      <c r="X230" s="36"/>
      <c r="Y230" s="36"/>
      <c r="Z230" s="36"/>
      <c r="AB230" s="36"/>
      <c r="AC230" s="36"/>
      <c r="AD230" s="36"/>
      <c r="AE230" s="49"/>
      <c r="AF230" s="36"/>
      <c r="AG230" s="41"/>
      <c r="AH230" s="41"/>
      <c r="AI230" s="36"/>
      <c r="AQ230" s="36"/>
      <c r="AR230" s="36"/>
      <c r="AS230" s="36"/>
      <c r="AT230" s="36"/>
      <c r="AU230" s="36"/>
      <c r="AW230" s="36"/>
      <c r="AX230" s="36"/>
      <c r="AY230" s="36"/>
      <c r="AZ230" s="36"/>
      <c r="BA230" s="36"/>
      <c r="BB230" s="36"/>
      <c r="BC230" s="36"/>
    </row>
    <row r="231" spans="1:55" x14ac:dyDescent="0.25">
      <c r="A231" s="60">
        <v>221</v>
      </c>
      <c r="B231" s="86">
        <f t="shared" si="21"/>
        <v>0</v>
      </c>
      <c r="C231" s="86">
        <f t="shared" si="24"/>
        <v>0</v>
      </c>
      <c r="D231" s="86">
        <f t="shared" si="25"/>
        <v>0</v>
      </c>
      <c r="E231" s="86"/>
      <c r="F231" s="86">
        <f t="shared" si="22"/>
        <v>0</v>
      </c>
      <c r="G231" s="86"/>
      <c r="H231" s="86"/>
      <c r="I231" s="86"/>
      <c r="J231" s="86">
        <f t="shared" si="20"/>
        <v>0</v>
      </c>
      <c r="K231" s="84">
        <f t="shared" si="23"/>
        <v>51105</v>
      </c>
      <c r="M231" s="36"/>
      <c r="O231" s="40"/>
      <c r="P231" s="40"/>
      <c r="Q231" s="40"/>
      <c r="R231" s="40"/>
      <c r="S231" s="40"/>
      <c r="T231" s="40"/>
      <c r="U231" s="40"/>
      <c r="V231" s="36"/>
      <c r="W231" s="36"/>
      <c r="X231" s="36"/>
      <c r="Y231" s="36"/>
      <c r="Z231" s="36"/>
      <c r="AB231" s="36"/>
      <c r="AC231" s="36"/>
      <c r="AD231" s="36"/>
      <c r="AE231" s="49"/>
      <c r="AF231" s="36"/>
      <c r="AG231" s="41"/>
      <c r="AH231" s="41"/>
      <c r="AI231" s="36"/>
      <c r="AQ231" s="36"/>
      <c r="AR231" s="36"/>
      <c r="AS231" s="36"/>
      <c r="AT231" s="36"/>
      <c r="AU231" s="36"/>
      <c r="AW231" s="36"/>
      <c r="AX231" s="36"/>
      <c r="AY231" s="36"/>
      <c r="AZ231" s="36"/>
      <c r="BA231" s="36"/>
      <c r="BB231" s="36"/>
      <c r="BC231" s="36"/>
    </row>
    <row r="232" spans="1:55" x14ac:dyDescent="0.25">
      <c r="A232" s="60">
        <v>222</v>
      </c>
      <c r="B232" s="86">
        <f t="shared" si="21"/>
        <v>0</v>
      </c>
      <c r="C232" s="86">
        <f t="shared" si="24"/>
        <v>0</v>
      </c>
      <c r="D232" s="86">
        <f t="shared" si="25"/>
        <v>0</v>
      </c>
      <c r="E232" s="86"/>
      <c r="F232" s="86">
        <f t="shared" si="22"/>
        <v>0</v>
      </c>
      <c r="G232" s="86"/>
      <c r="H232" s="86"/>
      <c r="I232" s="86"/>
      <c r="J232" s="86">
        <f t="shared" si="20"/>
        <v>0</v>
      </c>
      <c r="K232" s="84">
        <f t="shared" si="23"/>
        <v>51136</v>
      </c>
      <c r="M232" s="36"/>
      <c r="O232" s="40"/>
      <c r="P232" s="40"/>
      <c r="Q232" s="40"/>
      <c r="R232" s="40"/>
      <c r="S232" s="40"/>
      <c r="T232" s="40"/>
      <c r="U232" s="40"/>
      <c r="V232" s="36"/>
      <c r="W232" s="36"/>
      <c r="X232" s="36"/>
      <c r="Y232" s="36"/>
      <c r="Z232" s="36"/>
      <c r="AB232" s="36"/>
      <c r="AC232" s="36"/>
      <c r="AD232" s="36"/>
      <c r="AE232" s="49"/>
      <c r="AF232" s="36"/>
      <c r="AG232" s="41"/>
      <c r="AH232" s="41"/>
      <c r="AI232" s="36"/>
      <c r="AQ232" s="36"/>
      <c r="AR232" s="36"/>
      <c r="AS232" s="36"/>
      <c r="AT232" s="36"/>
      <c r="AU232" s="36"/>
      <c r="AW232" s="36"/>
      <c r="AX232" s="36"/>
      <c r="AY232" s="36"/>
      <c r="AZ232" s="36"/>
      <c r="BA232" s="36"/>
      <c r="BB232" s="36"/>
      <c r="BC232" s="36"/>
    </row>
    <row r="233" spans="1:55" x14ac:dyDescent="0.25">
      <c r="A233" s="60">
        <v>223</v>
      </c>
      <c r="B233" s="86">
        <f t="shared" si="21"/>
        <v>0</v>
      </c>
      <c r="C233" s="86">
        <f t="shared" si="24"/>
        <v>0</v>
      </c>
      <c r="D233" s="86">
        <f t="shared" si="25"/>
        <v>0</v>
      </c>
      <c r="E233" s="86"/>
      <c r="F233" s="86">
        <f t="shared" si="22"/>
        <v>0</v>
      </c>
      <c r="G233" s="86"/>
      <c r="H233" s="86"/>
      <c r="I233" s="86"/>
      <c r="J233" s="86">
        <f t="shared" si="20"/>
        <v>0</v>
      </c>
      <c r="K233" s="84">
        <f t="shared" si="23"/>
        <v>51167</v>
      </c>
      <c r="M233" s="36"/>
      <c r="O233" s="40"/>
      <c r="P233" s="40"/>
      <c r="Q233" s="40"/>
      <c r="R233" s="40"/>
      <c r="S233" s="40"/>
      <c r="T233" s="40"/>
      <c r="U233" s="40"/>
      <c r="V233" s="36"/>
      <c r="W233" s="36"/>
      <c r="X233" s="36"/>
      <c r="Y233" s="36"/>
      <c r="Z233" s="36"/>
      <c r="AB233" s="36"/>
      <c r="AC233" s="36"/>
      <c r="AD233" s="36"/>
      <c r="AE233" s="49"/>
      <c r="AF233" s="36"/>
      <c r="AG233" s="41"/>
      <c r="AH233" s="41"/>
      <c r="AI233" s="36"/>
      <c r="AQ233" s="36"/>
      <c r="AR233" s="36"/>
      <c r="AS233" s="36"/>
      <c r="AT233" s="36"/>
      <c r="AU233" s="36"/>
      <c r="AW233" s="36"/>
      <c r="AX233" s="36"/>
      <c r="AY233" s="36"/>
      <c r="AZ233" s="36"/>
      <c r="BA233" s="36"/>
      <c r="BB233" s="36"/>
      <c r="BC233" s="36"/>
    </row>
    <row r="234" spans="1:55" x14ac:dyDescent="0.25">
      <c r="A234" s="60">
        <v>224</v>
      </c>
      <c r="B234" s="86">
        <f t="shared" si="21"/>
        <v>0</v>
      </c>
      <c r="C234" s="86">
        <f t="shared" si="24"/>
        <v>0</v>
      </c>
      <c r="D234" s="86">
        <f t="shared" si="25"/>
        <v>0</v>
      </c>
      <c r="E234" s="86"/>
      <c r="F234" s="86">
        <f t="shared" si="22"/>
        <v>0</v>
      </c>
      <c r="G234" s="86"/>
      <c r="H234" s="86"/>
      <c r="I234" s="86"/>
      <c r="J234" s="86">
        <f t="shared" si="20"/>
        <v>0</v>
      </c>
      <c r="K234" s="84">
        <f t="shared" si="23"/>
        <v>51196</v>
      </c>
      <c r="M234" s="36"/>
      <c r="O234" s="40"/>
      <c r="P234" s="40"/>
      <c r="Q234" s="40"/>
      <c r="R234" s="40"/>
      <c r="S234" s="40"/>
      <c r="T234" s="40"/>
      <c r="U234" s="40"/>
      <c r="V234" s="36"/>
      <c r="W234" s="36"/>
      <c r="X234" s="36"/>
      <c r="Y234" s="36"/>
      <c r="Z234" s="36"/>
      <c r="AB234" s="36"/>
      <c r="AC234" s="36"/>
      <c r="AD234" s="36"/>
      <c r="AE234" s="49"/>
      <c r="AF234" s="36"/>
      <c r="AG234" s="41"/>
      <c r="AH234" s="41"/>
      <c r="AI234" s="36"/>
      <c r="AQ234" s="36"/>
      <c r="AR234" s="36"/>
      <c r="AS234" s="36"/>
      <c r="AT234" s="36"/>
      <c r="AU234" s="36"/>
      <c r="AW234" s="36"/>
      <c r="AX234" s="36"/>
      <c r="AY234" s="36"/>
      <c r="AZ234" s="36"/>
      <c r="BA234" s="36"/>
      <c r="BB234" s="36"/>
      <c r="BC234" s="36"/>
    </row>
    <row r="235" spans="1:55" x14ac:dyDescent="0.25">
      <c r="A235" s="60">
        <v>225</v>
      </c>
      <c r="B235" s="86">
        <f t="shared" si="21"/>
        <v>0</v>
      </c>
      <c r="C235" s="86">
        <f t="shared" si="24"/>
        <v>0</v>
      </c>
      <c r="D235" s="86">
        <f t="shared" si="25"/>
        <v>0</v>
      </c>
      <c r="E235" s="86"/>
      <c r="F235" s="86">
        <f t="shared" si="22"/>
        <v>0</v>
      </c>
      <c r="G235" s="86"/>
      <c r="H235" s="86"/>
      <c r="I235" s="86"/>
      <c r="J235" s="86">
        <f t="shared" si="20"/>
        <v>0</v>
      </c>
      <c r="K235" s="84">
        <f t="shared" si="23"/>
        <v>51227</v>
      </c>
      <c r="M235" s="36"/>
      <c r="O235" s="40"/>
      <c r="P235" s="40"/>
      <c r="Q235" s="40"/>
      <c r="R235" s="40"/>
      <c r="S235" s="40"/>
      <c r="T235" s="40"/>
      <c r="U235" s="40"/>
      <c r="V235" s="36"/>
      <c r="W235" s="36"/>
      <c r="X235" s="36"/>
      <c r="Y235" s="36"/>
      <c r="Z235" s="36"/>
      <c r="AB235" s="36"/>
      <c r="AC235" s="36"/>
      <c r="AD235" s="36"/>
      <c r="AE235" s="49"/>
      <c r="AF235" s="36"/>
      <c r="AG235" s="41"/>
      <c r="AH235" s="41"/>
      <c r="AI235" s="36"/>
      <c r="AQ235" s="36"/>
      <c r="AR235" s="36"/>
      <c r="AS235" s="36"/>
      <c r="AT235" s="36"/>
      <c r="AU235" s="36"/>
      <c r="AW235" s="36"/>
      <c r="AX235" s="36"/>
      <c r="AY235" s="36"/>
      <c r="AZ235" s="36"/>
      <c r="BA235" s="36"/>
      <c r="BB235" s="36"/>
      <c r="BC235" s="36"/>
    </row>
    <row r="236" spans="1:55" x14ac:dyDescent="0.25">
      <c r="A236" s="60">
        <v>226</v>
      </c>
      <c r="B236" s="86">
        <f t="shared" si="21"/>
        <v>0</v>
      </c>
      <c r="C236" s="86">
        <f t="shared" si="24"/>
        <v>0</v>
      </c>
      <c r="D236" s="86">
        <f t="shared" si="25"/>
        <v>0</v>
      </c>
      <c r="E236" s="86"/>
      <c r="F236" s="86">
        <f t="shared" si="22"/>
        <v>0</v>
      </c>
      <c r="G236" s="86"/>
      <c r="H236" s="86"/>
      <c r="I236" s="86"/>
      <c r="J236" s="86">
        <f t="shared" si="20"/>
        <v>0</v>
      </c>
      <c r="K236" s="84">
        <f t="shared" si="23"/>
        <v>51257</v>
      </c>
      <c r="M236" s="36"/>
      <c r="O236" s="40"/>
      <c r="P236" s="40"/>
      <c r="Q236" s="40"/>
      <c r="R236" s="40"/>
      <c r="S236" s="40"/>
      <c r="T236" s="40"/>
      <c r="U236" s="40"/>
      <c r="V236" s="36"/>
      <c r="W236" s="36"/>
      <c r="X236" s="36"/>
      <c r="Y236" s="36"/>
      <c r="Z236" s="36"/>
      <c r="AB236" s="36"/>
      <c r="AC236" s="36"/>
      <c r="AD236" s="36"/>
      <c r="AE236" s="49"/>
      <c r="AF236" s="36"/>
      <c r="AG236" s="41"/>
      <c r="AH236" s="41"/>
      <c r="AI236" s="36"/>
      <c r="AQ236" s="36"/>
      <c r="AR236" s="36"/>
      <c r="AS236" s="36"/>
      <c r="AT236" s="36"/>
      <c r="AU236" s="36"/>
      <c r="AW236" s="36"/>
      <c r="AX236" s="36"/>
      <c r="AY236" s="36"/>
      <c r="AZ236" s="36"/>
      <c r="BA236" s="36"/>
      <c r="BB236" s="36"/>
      <c r="BC236" s="36"/>
    </row>
    <row r="237" spans="1:55" x14ac:dyDescent="0.25">
      <c r="A237" s="60">
        <v>227</v>
      </c>
      <c r="B237" s="86">
        <f t="shared" si="21"/>
        <v>0</v>
      </c>
      <c r="C237" s="86">
        <f t="shared" si="24"/>
        <v>0</v>
      </c>
      <c r="D237" s="86">
        <f t="shared" si="25"/>
        <v>0</v>
      </c>
      <c r="E237" s="86"/>
      <c r="F237" s="86">
        <f t="shared" si="22"/>
        <v>0</v>
      </c>
      <c r="G237" s="86"/>
      <c r="H237" s="86"/>
      <c r="I237" s="86"/>
      <c r="J237" s="86">
        <f t="shared" si="20"/>
        <v>0</v>
      </c>
      <c r="K237" s="84">
        <f t="shared" si="23"/>
        <v>51288</v>
      </c>
      <c r="M237" s="36"/>
      <c r="O237" s="40"/>
      <c r="P237" s="40"/>
      <c r="Q237" s="40"/>
      <c r="R237" s="40"/>
      <c r="S237" s="40"/>
      <c r="T237" s="40"/>
      <c r="U237" s="40"/>
      <c r="V237" s="36"/>
      <c r="W237" s="36"/>
      <c r="X237" s="36"/>
      <c r="Y237" s="36"/>
      <c r="Z237" s="36"/>
      <c r="AB237" s="36"/>
      <c r="AC237" s="36"/>
      <c r="AD237" s="36"/>
      <c r="AE237" s="49"/>
      <c r="AF237" s="36"/>
      <c r="AG237" s="41"/>
      <c r="AH237" s="41"/>
      <c r="AI237" s="36"/>
      <c r="AQ237" s="36"/>
      <c r="AR237" s="36"/>
      <c r="AS237" s="36"/>
      <c r="AT237" s="36"/>
      <c r="AU237" s="36"/>
      <c r="AW237" s="36"/>
      <c r="AX237" s="36"/>
      <c r="AY237" s="36"/>
      <c r="AZ237" s="36"/>
      <c r="BA237" s="36"/>
      <c r="BB237" s="36"/>
      <c r="BC237" s="36"/>
    </row>
    <row r="238" spans="1:55" x14ac:dyDescent="0.25">
      <c r="A238" s="60">
        <v>228</v>
      </c>
      <c r="B238" s="86">
        <f t="shared" si="21"/>
        <v>0</v>
      </c>
      <c r="C238" s="86">
        <f t="shared" si="24"/>
        <v>0</v>
      </c>
      <c r="D238" s="86">
        <f t="shared" si="25"/>
        <v>0</v>
      </c>
      <c r="E238" s="86"/>
      <c r="F238" s="86">
        <f t="shared" si="22"/>
        <v>0</v>
      </c>
      <c r="G238" s="82">
        <f>IF(B238&gt;0,B238*$J$2,0)</f>
        <v>0</v>
      </c>
      <c r="H238" s="82">
        <f>IF(B238&gt;0,H226,0)</f>
        <v>0</v>
      </c>
      <c r="I238" s="86"/>
      <c r="J238" s="86">
        <f t="shared" si="20"/>
        <v>0</v>
      </c>
      <c r="K238" s="84">
        <f t="shared" si="23"/>
        <v>51318</v>
      </c>
      <c r="M238" s="36"/>
      <c r="O238" s="40"/>
      <c r="P238" s="40"/>
      <c r="Q238" s="40"/>
      <c r="R238" s="40"/>
      <c r="S238" s="40"/>
      <c r="T238" s="40"/>
      <c r="U238" s="40"/>
      <c r="V238" s="36"/>
      <c r="W238" s="36"/>
      <c r="X238" s="36"/>
      <c r="Y238" s="36"/>
      <c r="Z238" s="36"/>
      <c r="AB238" s="36"/>
      <c r="AC238" s="36"/>
      <c r="AD238" s="36"/>
      <c r="AE238" s="49"/>
      <c r="AF238" s="36"/>
      <c r="AG238" s="41"/>
      <c r="AH238" s="41"/>
      <c r="AI238" s="36"/>
      <c r="AQ238" s="36"/>
      <c r="AR238" s="36"/>
      <c r="AS238" s="36"/>
      <c r="AT238" s="36"/>
      <c r="AU238" s="36"/>
      <c r="AW238" s="36"/>
      <c r="AX238" s="36"/>
      <c r="AY238" s="36"/>
      <c r="AZ238" s="36"/>
      <c r="BA238" s="36"/>
      <c r="BB238" s="36"/>
      <c r="BC238" s="36"/>
    </row>
    <row r="239" spans="1:55" x14ac:dyDescent="0.25">
      <c r="A239" s="60">
        <v>229</v>
      </c>
      <c r="B239" s="86">
        <f t="shared" si="21"/>
        <v>0</v>
      </c>
      <c r="C239" s="86">
        <f t="shared" si="24"/>
        <v>0</v>
      </c>
      <c r="D239" s="86">
        <f t="shared" si="25"/>
        <v>0</v>
      </c>
      <c r="E239" s="86"/>
      <c r="F239" s="86">
        <f t="shared" si="22"/>
        <v>0</v>
      </c>
      <c r="G239" s="86"/>
      <c r="H239" s="86"/>
      <c r="I239" s="86"/>
      <c r="J239" s="86">
        <f t="shared" si="20"/>
        <v>0</v>
      </c>
      <c r="K239" s="84">
        <f t="shared" si="23"/>
        <v>51349</v>
      </c>
      <c r="M239" s="36"/>
      <c r="O239" s="40"/>
      <c r="P239" s="40"/>
      <c r="Q239" s="40"/>
      <c r="R239" s="40"/>
      <c r="S239" s="40"/>
      <c r="T239" s="40"/>
      <c r="U239" s="40"/>
      <c r="V239" s="36"/>
      <c r="W239" s="36"/>
      <c r="X239" s="36"/>
      <c r="Y239" s="36"/>
      <c r="Z239" s="36"/>
      <c r="AB239" s="36"/>
      <c r="AC239" s="36"/>
      <c r="AD239" s="36"/>
      <c r="AE239" s="49"/>
      <c r="AF239" s="36"/>
      <c r="AG239" s="41"/>
      <c r="AH239" s="41"/>
      <c r="AI239" s="36"/>
      <c r="AQ239" s="36"/>
      <c r="AR239" s="36"/>
      <c r="AS239" s="36"/>
      <c r="AT239" s="36"/>
      <c r="AU239" s="36"/>
      <c r="AW239" s="36"/>
      <c r="AX239" s="36"/>
      <c r="AY239" s="36"/>
      <c r="AZ239" s="36"/>
      <c r="BA239" s="36"/>
      <c r="BB239" s="36"/>
      <c r="BC239" s="36"/>
    </row>
    <row r="240" spans="1:55" x14ac:dyDescent="0.25">
      <c r="A240" s="60">
        <v>230</v>
      </c>
      <c r="B240" s="86">
        <f t="shared" si="21"/>
        <v>0</v>
      </c>
      <c r="C240" s="86">
        <f t="shared" si="24"/>
        <v>0</v>
      </c>
      <c r="D240" s="86">
        <f t="shared" si="25"/>
        <v>0</v>
      </c>
      <c r="E240" s="86"/>
      <c r="F240" s="86">
        <f t="shared" si="22"/>
        <v>0</v>
      </c>
      <c r="G240" s="86"/>
      <c r="H240" s="86"/>
      <c r="I240" s="86"/>
      <c r="J240" s="86">
        <f t="shared" si="20"/>
        <v>0</v>
      </c>
      <c r="K240" s="84">
        <f t="shared" si="23"/>
        <v>51380</v>
      </c>
      <c r="M240" s="36"/>
      <c r="O240" s="40"/>
      <c r="P240" s="40"/>
      <c r="Q240" s="40"/>
      <c r="R240" s="40"/>
      <c r="S240" s="40"/>
      <c r="T240" s="40"/>
      <c r="U240" s="40"/>
      <c r="V240" s="36"/>
      <c r="W240" s="36"/>
      <c r="X240" s="36"/>
      <c r="Y240" s="36"/>
      <c r="Z240" s="36"/>
      <c r="AB240" s="36"/>
      <c r="AC240" s="36"/>
      <c r="AD240" s="36"/>
      <c r="AE240" s="49"/>
      <c r="AF240" s="36"/>
      <c r="AG240" s="41"/>
      <c r="AH240" s="41"/>
      <c r="AI240" s="36"/>
      <c r="AQ240" s="36"/>
      <c r="AR240" s="36"/>
      <c r="AS240" s="36"/>
      <c r="AT240" s="36"/>
      <c r="AU240" s="36"/>
      <c r="AW240" s="36"/>
      <c r="AX240" s="36"/>
      <c r="AY240" s="36"/>
      <c r="AZ240" s="36"/>
      <c r="BA240" s="36"/>
      <c r="BB240" s="36"/>
      <c r="BC240" s="36"/>
    </row>
    <row r="241" spans="1:57" x14ac:dyDescent="0.25">
      <c r="A241" s="60">
        <v>231</v>
      </c>
      <c r="B241" s="86">
        <f t="shared" si="21"/>
        <v>0</v>
      </c>
      <c r="C241" s="86">
        <f t="shared" si="24"/>
        <v>0</v>
      </c>
      <c r="D241" s="86">
        <f t="shared" si="25"/>
        <v>0</v>
      </c>
      <c r="E241" s="86"/>
      <c r="F241" s="86">
        <f t="shared" si="22"/>
        <v>0</v>
      </c>
      <c r="G241" s="86"/>
      <c r="H241" s="86"/>
      <c r="I241" s="86"/>
      <c r="J241" s="86">
        <f t="shared" si="20"/>
        <v>0</v>
      </c>
      <c r="K241" s="84">
        <f t="shared" si="23"/>
        <v>51410</v>
      </c>
      <c r="M241" s="36"/>
      <c r="O241" s="40"/>
      <c r="P241" s="40"/>
      <c r="Q241" s="40"/>
      <c r="R241" s="40"/>
      <c r="S241" s="40"/>
      <c r="T241" s="40"/>
      <c r="U241" s="40"/>
      <c r="V241" s="36"/>
      <c r="W241" s="36"/>
      <c r="X241" s="36"/>
      <c r="Y241" s="36"/>
      <c r="Z241" s="36"/>
      <c r="AB241" s="36"/>
      <c r="AC241" s="36"/>
      <c r="AD241" s="36"/>
      <c r="AE241" s="49"/>
      <c r="AF241" s="36"/>
      <c r="AG241" s="41"/>
      <c r="AH241" s="41"/>
      <c r="AI241" s="36"/>
      <c r="AQ241" s="36"/>
      <c r="AR241" s="36"/>
      <c r="AS241" s="36"/>
      <c r="AT241" s="36"/>
      <c r="AU241" s="36"/>
      <c r="AW241" s="36"/>
      <c r="AX241" s="36"/>
      <c r="AY241" s="36"/>
      <c r="AZ241" s="36"/>
      <c r="BA241" s="36"/>
      <c r="BB241" s="36"/>
      <c r="BC241" s="36"/>
    </row>
    <row r="242" spans="1:57" x14ac:dyDescent="0.25">
      <c r="A242" s="60">
        <v>232</v>
      </c>
      <c r="B242" s="86">
        <f t="shared" si="21"/>
        <v>0</v>
      </c>
      <c r="C242" s="86">
        <f t="shared" si="24"/>
        <v>0</v>
      </c>
      <c r="D242" s="86">
        <f t="shared" si="25"/>
        <v>0</v>
      </c>
      <c r="E242" s="86"/>
      <c r="F242" s="86">
        <f t="shared" si="22"/>
        <v>0</v>
      </c>
      <c r="G242" s="86"/>
      <c r="H242" s="86"/>
      <c r="I242" s="86"/>
      <c r="J242" s="86">
        <f t="shared" si="20"/>
        <v>0</v>
      </c>
      <c r="K242" s="84">
        <f t="shared" si="23"/>
        <v>51441</v>
      </c>
      <c r="M242" s="36"/>
      <c r="O242" s="40"/>
      <c r="P242" s="40"/>
      <c r="Q242" s="40"/>
      <c r="R242" s="40"/>
      <c r="S242" s="40"/>
      <c r="T242" s="40"/>
      <c r="U242" s="40"/>
      <c r="V242" s="36"/>
      <c r="W242" s="36"/>
      <c r="X242" s="36"/>
      <c r="Y242" s="36"/>
      <c r="Z242" s="36"/>
      <c r="AB242" s="36"/>
      <c r="AC242" s="36"/>
      <c r="AD242" s="36"/>
      <c r="AE242" s="49"/>
      <c r="AF242" s="36"/>
      <c r="AG242" s="41"/>
      <c r="AH242" s="41"/>
      <c r="AI242" s="36"/>
      <c r="AQ242" s="36"/>
      <c r="AR242" s="36"/>
      <c r="AS242" s="36"/>
      <c r="AT242" s="36"/>
      <c r="AU242" s="36"/>
      <c r="AW242" s="36"/>
      <c r="AX242" s="36"/>
      <c r="AY242" s="36"/>
      <c r="AZ242" s="36"/>
      <c r="BA242" s="36"/>
      <c r="BB242" s="36"/>
      <c r="BC242" s="36"/>
    </row>
    <row r="243" spans="1:57" x14ac:dyDescent="0.25">
      <c r="A243" s="60">
        <v>233</v>
      </c>
      <c r="B243" s="86">
        <f t="shared" si="21"/>
        <v>0</v>
      </c>
      <c r="C243" s="86">
        <f t="shared" si="24"/>
        <v>0</v>
      </c>
      <c r="D243" s="86">
        <f t="shared" si="25"/>
        <v>0</v>
      </c>
      <c r="E243" s="86"/>
      <c r="F243" s="86">
        <f t="shared" si="22"/>
        <v>0</v>
      </c>
      <c r="G243" s="86"/>
      <c r="H243" s="86"/>
      <c r="I243" s="86"/>
      <c r="J243" s="86">
        <f t="shared" si="20"/>
        <v>0</v>
      </c>
      <c r="K243" s="84">
        <f t="shared" si="23"/>
        <v>51471</v>
      </c>
      <c r="M243" s="36"/>
      <c r="O243" s="40"/>
      <c r="P243" s="40"/>
      <c r="Q243" s="40"/>
      <c r="R243" s="40"/>
      <c r="S243" s="40"/>
      <c r="T243" s="40"/>
      <c r="U243" s="40"/>
      <c r="V243" s="36"/>
      <c r="W243" s="36"/>
      <c r="X243" s="36"/>
      <c r="Y243" s="36"/>
      <c r="Z243" s="36"/>
      <c r="AB243" s="36"/>
      <c r="AC243" s="36"/>
      <c r="AD243" s="36"/>
      <c r="AE243" s="49"/>
      <c r="AF243" s="36"/>
      <c r="AG243" s="41"/>
      <c r="AH243" s="41"/>
      <c r="AI243" s="36"/>
      <c r="AQ243" s="36"/>
      <c r="AR243" s="36"/>
      <c r="AS243" s="36"/>
      <c r="AT243" s="36"/>
      <c r="AU243" s="36"/>
      <c r="AW243" s="36"/>
      <c r="AX243" s="36"/>
      <c r="AY243" s="36"/>
      <c r="AZ243" s="36"/>
      <c r="BA243" s="36"/>
      <c r="BB243" s="36"/>
      <c r="BC243" s="36"/>
    </row>
    <row r="244" spans="1:57" x14ac:dyDescent="0.25">
      <c r="A244" s="60">
        <v>234</v>
      </c>
      <c r="B244" s="86">
        <f t="shared" si="21"/>
        <v>0</v>
      </c>
      <c r="C244" s="86">
        <f t="shared" si="24"/>
        <v>0</v>
      </c>
      <c r="D244" s="86">
        <f t="shared" si="25"/>
        <v>0</v>
      </c>
      <c r="E244" s="86"/>
      <c r="F244" s="86">
        <f t="shared" si="22"/>
        <v>0</v>
      </c>
      <c r="G244" s="86"/>
      <c r="H244" s="86"/>
      <c r="I244" s="86"/>
      <c r="J244" s="86">
        <f t="shared" si="20"/>
        <v>0</v>
      </c>
      <c r="K244" s="84">
        <f t="shared" si="23"/>
        <v>51502</v>
      </c>
      <c r="M244" s="36"/>
      <c r="O244" s="40"/>
      <c r="P244" s="40"/>
      <c r="Q244" s="40"/>
      <c r="R244" s="40"/>
      <c r="S244" s="40"/>
      <c r="T244" s="40"/>
      <c r="U244" s="40"/>
      <c r="V244" s="36"/>
      <c r="W244" s="36"/>
      <c r="X244" s="36"/>
      <c r="Y244" s="36"/>
      <c r="Z244" s="36"/>
      <c r="AB244" s="36"/>
      <c r="AC244" s="36"/>
      <c r="AD244" s="36"/>
      <c r="AE244" s="49"/>
      <c r="AF244" s="36"/>
      <c r="AG244" s="41"/>
      <c r="AH244" s="41"/>
      <c r="AI244" s="36"/>
      <c r="AQ244" s="36"/>
      <c r="AR244" s="36"/>
      <c r="AS244" s="36"/>
      <c r="AT244" s="36"/>
      <c r="AU244" s="36"/>
      <c r="AW244" s="36"/>
      <c r="AX244" s="36"/>
      <c r="AY244" s="36"/>
      <c r="AZ244" s="36"/>
      <c r="BA244" s="36"/>
      <c r="BB244" s="36"/>
      <c r="BC244" s="36"/>
    </row>
    <row r="245" spans="1:57" x14ac:dyDescent="0.25">
      <c r="A245" s="60">
        <v>235</v>
      </c>
      <c r="B245" s="86">
        <f t="shared" si="21"/>
        <v>0</v>
      </c>
      <c r="C245" s="86">
        <f t="shared" si="24"/>
        <v>0</v>
      </c>
      <c r="D245" s="86">
        <f t="shared" si="25"/>
        <v>0</v>
      </c>
      <c r="E245" s="86"/>
      <c r="F245" s="86">
        <f t="shared" si="22"/>
        <v>0</v>
      </c>
      <c r="G245" s="86"/>
      <c r="H245" s="86"/>
      <c r="I245" s="86"/>
      <c r="J245" s="86">
        <f t="shared" si="20"/>
        <v>0</v>
      </c>
      <c r="K245" s="84">
        <f t="shared" si="23"/>
        <v>51533</v>
      </c>
      <c r="M245" s="36"/>
      <c r="O245" s="40"/>
      <c r="P245" s="40"/>
      <c r="Q245" s="40"/>
      <c r="R245" s="40"/>
      <c r="S245" s="40"/>
      <c r="T245" s="40"/>
      <c r="U245" s="40"/>
      <c r="V245" s="36"/>
      <c r="W245" s="36"/>
      <c r="X245" s="36"/>
      <c r="Y245" s="36"/>
      <c r="Z245" s="36"/>
      <c r="AB245" s="36"/>
      <c r="AC245" s="36"/>
      <c r="AD245" s="36"/>
      <c r="AE245" s="49"/>
      <c r="AF245" s="36"/>
      <c r="AG245" s="41"/>
      <c r="AH245" s="41"/>
      <c r="AI245" s="36"/>
      <c r="AQ245" s="36"/>
      <c r="AR245" s="36"/>
      <c r="AS245" s="36"/>
      <c r="AT245" s="36"/>
      <c r="AU245" s="36"/>
      <c r="AW245" s="36"/>
      <c r="AX245" s="36"/>
      <c r="AY245" s="36"/>
      <c r="AZ245" s="36"/>
      <c r="BA245" s="36"/>
      <c r="BB245" s="36"/>
      <c r="BC245" s="36"/>
    </row>
    <row r="246" spans="1:57" x14ac:dyDescent="0.25">
      <c r="A246" s="60">
        <v>236</v>
      </c>
      <c r="B246" s="86">
        <f t="shared" si="21"/>
        <v>0</v>
      </c>
      <c r="C246" s="86">
        <f t="shared" si="24"/>
        <v>0</v>
      </c>
      <c r="D246" s="86">
        <f t="shared" si="25"/>
        <v>0</v>
      </c>
      <c r="E246" s="86"/>
      <c r="F246" s="86">
        <f t="shared" si="22"/>
        <v>0</v>
      </c>
      <c r="G246" s="86"/>
      <c r="H246" s="86"/>
      <c r="I246" s="86"/>
      <c r="J246" s="86">
        <f t="shared" si="20"/>
        <v>0</v>
      </c>
      <c r="K246" s="84">
        <f t="shared" si="23"/>
        <v>51561</v>
      </c>
      <c r="M246" s="36"/>
      <c r="O246" s="40"/>
      <c r="P246" s="40"/>
      <c r="Q246" s="40"/>
      <c r="R246" s="40"/>
      <c r="S246" s="40"/>
      <c r="T246" s="40"/>
      <c r="U246" s="40"/>
      <c r="V246" s="36"/>
      <c r="W246" s="36"/>
      <c r="X246" s="36"/>
      <c r="Y246" s="36"/>
      <c r="Z246" s="36"/>
      <c r="AB246" s="36"/>
      <c r="AC246" s="36"/>
      <c r="AD246" s="36"/>
      <c r="AE246" s="49"/>
      <c r="AF246" s="36"/>
      <c r="AG246" s="41"/>
      <c r="AH246" s="41"/>
      <c r="AI246" s="36"/>
      <c r="AQ246" s="36"/>
      <c r="AR246" s="36"/>
      <c r="AS246" s="36"/>
      <c r="AT246" s="36"/>
      <c r="AU246" s="36"/>
      <c r="AW246" s="36"/>
      <c r="AX246" s="36"/>
      <c r="AY246" s="36"/>
      <c r="AZ246" s="36"/>
      <c r="BA246" s="36"/>
      <c r="BB246" s="36"/>
      <c r="BC246" s="36"/>
    </row>
    <row r="247" spans="1:57" x14ac:dyDescent="0.25">
      <c r="A247" s="60">
        <v>237</v>
      </c>
      <c r="B247" s="86">
        <f t="shared" si="21"/>
        <v>0</v>
      </c>
      <c r="C247" s="86">
        <f t="shared" si="24"/>
        <v>0</v>
      </c>
      <c r="D247" s="86">
        <f t="shared" si="25"/>
        <v>0</v>
      </c>
      <c r="E247" s="86"/>
      <c r="F247" s="86">
        <f t="shared" si="22"/>
        <v>0</v>
      </c>
      <c r="G247" s="86"/>
      <c r="H247" s="86"/>
      <c r="I247" s="86"/>
      <c r="J247" s="86">
        <f t="shared" si="20"/>
        <v>0</v>
      </c>
      <c r="K247" s="84">
        <f t="shared" si="23"/>
        <v>51592</v>
      </c>
      <c r="M247" s="36"/>
      <c r="O247" s="40"/>
      <c r="P247" s="40"/>
      <c r="Q247" s="40"/>
      <c r="R247" s="40"/>
      <c r="S247" s="40"/>
      <c r="T247" s="40"/>
      <c r="U247" s="40"/>
      <c r="V247" s="36"/>
      <c r="W247" s="36"/>
      <c r="X247" s="36"/>
      <c r="Y247" s="36"/>
      <c r="Z247" s="36"/>
      <c r="AB247" s="36"/>
      <c r="AC247" s="36"/>
      <c r="AD247" s="36"/>
      <c r="AE247" s="49"/>
      <c r="AF247" s="36"/>
      <c r="AG247" s="41"/>
      <c r="AH247" s="41"/>
      <c r="AI247" s="36"/>
      <c r="AQ247" s="36"/>
      <c r="AR247" s="36"/>
      <c r="AS247" s="36"/>
      <c r="AT247" s="36"/>
      <c r="AU247" s="36"/>
      <c r="AW247" s="36"/>
      <c r="AX247" s="36"/>
      <c r="AY247" s="36"/>
      <c r="AZ247" s="36"/>
      <c r="BA247" s="36"/>
      <c r="BB247" s="36"/>
      <c r="BC247" s="36"/>
    </row>
    <row r="248" spans="1:57" x14ac:dyDescent="0.25">
      <c r="A248" s="60">
        <v>238</v>
      </c>
      <c r="B248" s="86">
        <f t="shared" si="21"/>
        <v>0</v>
      </c>
      <c r="C248" s="86">
        <f t="shared" si="24"/>
        <v>0</v>
      </c>
      <c r="D248" s="86">
        <f t="shared" si="25"/>
        <v>0</v>
      </c>
      <c r="E248" s="86"/>
      <c r="F248" s="86">
        <f t="shared" si="22"/>
        <v>0</v>
      </c>
      <c r="G248" s="86"/>
      <c r="H248" s="86"/>
      <c r="I248" s="86"/>
      <c r="J248" s="86">
        <f t="shared" si="20"/>
        <v>0</v>
      </c>
      <c r="K248" s="84">
        <f t="shared" si="23"/>
        <v>51622</v>
      </c>
      <c r="M248" s="36"/>
      <c r="O248" s="40"/>
      <c r="P248" s="40"/>
      <c r="Q248" s="40"/>
      <c r="R248" s="40"/>
      <c r="S248" s="40"/>
      <c r="T248" s="40"/>
      <c r="U248" s="40"/>
      <c r="V248" s="36"/>
      <c r="W248" s="36"/>
      <c r="X248" s="36"/>
      <c r="Y248" s="36"/>
      <c r="Z248" s="36"/>
      <c r="AB248" s="36"/>
      <c r="AC248" s="36"/>
      <c r="AD248" s="36"/>
      <c r="AE248" s="49"/>
      <c r="AF248" s="36"/>
      <c r="AG248" s="41"/>
      <c r="AH248" s="41"/>
      <c r="AI248" s="36"/>
      <c r="AQ248" s="36"/>
      <c r="AR248" s="36"/>
      <c r="AS248" s="36"/>
      <c r="AT248" s="36"/>
      <c r="AU248" s="36"/>
      <c r="AW248" s="36"/>
      <c r="AX248" s="36"/>
      <c r="AY248" s="36"/>
      <c r="AZ248" s="36"/>
      <c r="BA248" s="36"/>
      <c r="BB248" s="36"/>
      <c r="BC248" s="36"/>
    </row>
    <row r="249" spans="1:57" x14ac:dyDescent="0.25">
      <c r="A249" s="60">
        <v>239</v>
      </c>
      <c r="B249" s="86">
        <f t="shared" si="21"/>
        <v>0</v>
      </c>
      <c r="C249" s="86">
        <f t="shared" si="24"/>
        <v>0</v>
      </c>
      <c r="D249" s="86">
        <f t="shared" si="25"/>
        <v>0</v>
      </c>
      <c r="E249" s="86"/>
      <c r="F249" s="86">
        <f t="shared" si="22"/>
        <v>0</v>
      </c>
      <c r="G249" s="86"/>
      <c r="H249" s="86"/>
      <c r="I249" s="86"/>
      <c r="J249" s="86">
        <f t="shared" si="20"/>
        <v>0</v>
      </c>
      <c r="K249" s="84">
        <f t="shared" si="23"/>
        <v>51653</v>
      </c>
      <c r="M249" s="36"/>
      <c r="O249" s="40"/>
      <c r="P249" s="40"/>
      <c r="Q249" s="40"/>
      <c r="R249" s="40"/>
      <c r="S249" s="40"/>
      <c r="T249" s="40"/>
      <c r="U249" s="40"/>
      <c r="V249" s="36"/>
      <c r="W249" s="36"/>
      <c r="X249" s="36"/>
      <c r="Y249" s="36"/>
      <c r="Z249" s="36"/>
      <c r="AB249" s="36"/>
      <c r="AC249" s="36"/>
      <c r="AD249" s="36"/>
      <c r="AE249" s="49"/>
      <c r="AF249" s="36"/>
      <c r="AG249" s="41"/>
      <c r="AH249" s="41"/>
      <c r="AI249" s="36"/>
      <c r="AQ249" s="36"/>
      <c r="AR249" s="36"/>
      <c r="AS249" s="36"/>
      <c r="AT249" s="36"/>
      <c r="AU249" s="36"/>
      <c r="AW249" s="36"/>
      <c r="AX249" s="36"/>
      <c r="AY249" s="36"/>
      <c r="AZ249" s="36"/>
      <c r="BA249" s="36"/>
      <c r="BB249" s="36"/>
      <c r="BC249" s="36"/>
    </row>
    <row r="250" spans="1:57" x14ac:dyDescent="0.25">
      <c r="A250" s="60">
        <v>240</v>
      </c>
      <c r="B250" s="86">
        <f t="shared" si="21"/>
        <v>0</v>
      </c>
      <c r="C250" s="86">
        <f t="shared" si="24"/>
        <v>0</v>
      </c>
      <c r="D250" s="86">
        <f t="shared" si="25"/>
        <v>0</v>
      </c>
      <c r="E250" s="86"/>
      <c r="F250" s="86">
        <f t="shared" si="22"/>
        <v>0</v>
      </c>
      <c r="G250" s="82">
        <f>IF(B250&gt;0,B250*$J$2,0)</f>
        <v>0</v>
      </c>
      <c r="H250" s="82">
        <f>IF(B250&gt;0,H238,0)</f>
        <v>0</v>
      </c>
      <c r="I250" s="86"/>
      <c r="J250" s="86">
        <f t="shared" si="20"/>
        <v>0</v>
      </c>
      <c r="K250" s="84">
        <f t="shared" si="23"/>
        <v>51683</v>
      </c>
      <c r="M250" s="36"/>
      <c r="O250" s="40"/>
      <c r="P250" s="40"/>
      <c r="Q250" s="40"/>
      <c r="R250" s="40"/>
      <c r="S250" s="40"/>
      <c r="T250" s="40"/>
      <c r="U250" s="40"/>
      <c r="V250" s="36"/>
      <c r="W250" s="36"/>
      <c r="X250" s="36"/>
      <c r="Y250" s="36"/>
      <c r="Z250" s="36"/>
      <c r="AB250" s="36"/>
      <c r="AC250" s="36"/>
      <c r="AD250" s="36"/>
      <c r="AE250" s="49"/>
      <c r="AF250" s="36"/>
      <c r="AG250" s="41"/>
      <c r="AH250" s="41"/>
      <c r="AI250" s="36"/>
      <c r="AQ250" s="36"/>
      <c r="AR250" s="36"/>
      <c r="AS250" s="36"/>
      <c r="AT250" s="36"/>
      <c r="AU250" s="36"/>
      <c r="AW250" s="36"/>
      <c r="AX250" s="36"/>
      <c r="AY250" s="36"/>
      <c r="AZ250" s="36"/>
      <c r="BA250" s="36"/>
      <c r="BB250" s="36"/>
      <c r="BC250" s="36"/>
    </row>
    <row r="251" spans="1:57" x14ac:dyDescent="0.25">
      <c r="AS251" s="36"/>
    </row>
    <row r="252" spans="1:57" customFormat="1" x14ac:dyDescent="0.25">
      <c r="M252" s="37"/>
      <c r="N252" s="91"/>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row>
    <row r="253" spans="1:57" customFormat="1" x14ac:dyDescent="0.25">
      <c r="M253" s="37"/>
      <c r="N253" s="91"/>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row>
    <row r="254" spans="1:57" customFormat="1" x14ac:dyDescent="0.25">
      <c r="M254" s="37"/>
      <c r="N254" s="91"/>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row>
    <row r="255" spans="1:57" customFormat="1" x14ac:dyDescent="0.25">
      <c r="M255" s="37"/>
      <c r="N255" s="91"/>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row>
    <row r="256" spans="1:57" customFormat="1" x14ac:dyDescent="0.25">
      <c r="M256" s="37"/>
      <c r="N256" s="91"/>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row>
    <row r="257" spans="13:57" customFormat="1" x14ac:dyDescent="0.25">
      <c r="M257" s="37"/>
      <c r="N257" s="91"/>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row>
    <row r="258" spans="13:57" customFormat="1" x14ac:dyDescent="0.25">
      <c r="M258" s="37"/>
      <c r="N258" s="91"/>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row>
    <row r="259" spans="13:57" customFormat="1" x14ac:dyDescent="0.25">
      <c r="M259" s="37"/>
      <c r="N259" s="91"/>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row>
    <row r="260" spans="13:57" customFormat="1" x14ac:dyDescent="0.25">
      <c r="M260" s="37"/>
      <c r="N260" s="91"/>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row>
    <row r="261" spans="13:57" customFormat="1" x14ac:dyDescent="0.25">
      <c r="M261" s="37"/>
      <c r="N261" s="91"/>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row>
    <row r="262" spans="13:57" customFormat="1" x14ac:dyDescent="0.25">
      <c r="M262" s="37"/>
      <c r="N262" s="91"/>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row>
    <row r="263" spans="13:57" customFormat="1" x14ac:dyDescent="0.25">
      <c r="M263" s="37"/>
      <c r="N263" s="91"/>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row>
    <row r="264" spans="13:57" customFormat="1" x14ac:dyDescent="0.25">
      <c r="M264" s="37"/>
      <c r="N264" s="91"/>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row>
    <row r="265" spans="13:57" customFormat="1" x14ac:dyDescent="0.25">
      <c r="M265" s="37"/>
      <c r="N265" s="91"/>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row>
    <row r="266" spans="13:57" customFormat="1" x14ac:dyDescent="0.25">
      <c r="M266" s="37"/>
      <c r="N266" s="91"/>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row>
    <row r="267" spans="13:57" customFormat="1" x14ac:dyDescent="0.25">
      <c r="M267" s="37"/>
      <c r="N267" s="91"/>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row>
    <row r="268" spans="13:57" customFormat="1" x14ac:dyDescent="0.25">
      <c r="M268" s="37"/>
      <c r="N268" s="91"/>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row>
    <row r="269" spans="13:57" customFormat="1" x14ac:dyDescent="0.25">
      <c r="M269" s="37"/>
      <c r="N269" s="91"/>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row>
    <row r="270" spans="13:57" customFormat="1" x14ac:dyDescent="0.25">
      <c r="M270" s="37"/>
      <c r="N270" s="91"/>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row>
    <row r="271" spans="13:57" customFormat="1" x14ac:dyDescent="0.25">
      <c r="M271" s="37"/>
      <c r="N271" s="91"/>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row>
    <row r="272" spans="13:57" customFormat="1" x14ac:dyDescent="0.25">
      <c r="M272" s="37"/>
      <c r="N272" s="91"/>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row>
    <row r="273" spans="13:57" customFormat="1" x14ac:dyDescent="0.25">
      <c r="M273" s="37"/>
      <c r="N273" s="91"/>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row>
    <row r="274" spans="13:57" customFormat="1" x14ac:dyDescent="0.25">
      <c r="M274" s="37"/>
      <c r="N274" s="91"/>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row>
    <row r="275" spans="13:57" customFormat="1" x14ac:dyDescent="0.25">
      <c r="M275" s="37"/>
      <c r="N275" s="91"/>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75"/>
  <sheetViews>
    <sheetView showGridLines="0" zoomScale="70" zoomScaleNormal="70" workbookViewId="0">
      <selection activeCell="G2" sqref="G2"/>
    </sheetView>
  </sheetViews>
  <sheetFormatPr defaultColWidth="11.5703125" defaultRowHeight="15" x14ac:dyDescent="0.25"/>
  <cols>
    <col min="1" max="1" width="5.42578125" style="61" bestFit="1" customWidth="1"/>
    <col min="2" max="2" width="12.85546875" style="61" bestFit="1" customWidth="1"/>
    <col min="3" max="3" width="25" style="61" bestFit="1" customWidth="1"/>
    <col min="4" max="4" width="12" style="61" bestFit="1" customWidth="1"/>
    <col min="5" max="5" width="12.140625" style="61" bestFit="1" customWidth="1"/>
    <col min="6" max="6" width="31" style="61" bestFit="1" customWidth="1"/>
    <col min="7" max="7" width="10.7109375" style="61" bestFit="1" customWidth="1"/>
    <col min="8" max="8" width="11.42578125" style="61" bestFit="1" customWidth="1"/>
    <col min="9" max="9" width="31.5703125" style="61" bestFit="1" customWidth="1"/>
    <col min="10" max="10" width="16.85546875" style="61" bestFit="1" customWidth="1"/>
    <col min="11" max="11" width="10.7109375" style="61" bestFit="1" customWidth="1"/>
    <col min="12" max="12" width="13.7109375" style="61" customWidth="1"/>
    <col min="13" max="13" width="13.7109375" style="29" customWidth="1"/>
    <col min="14" max="14" width="1.7109375" style="32" customWidth="1"/>
    <col min="15" max="15" width="11.5703125" style="29"/>
    <col min="16" max="16" width="15.28515625" style="29" bestFit="1" customWidth="1"/>
    <col min="17" max="21" width="11.5703125" style="29"/>
    <col min="22" max="22" width="6.7109375" style="29" customWidth="1"/>
    <col min="23" max="24" width="16.7109375" style="29" customWidth="1"/>
    <col min="25" max="26" width="12.28515625" style="29" customWidth="1"/>
    <col min="27" max="27" width="1.7109375" style="29" customWidth="1"/>
    <col min="28" max="28" width="11.5703125" style="29"/>
    <col min="29" max="32" width="15.5703125" style="29" customWidth="1"/>
    <col min="33" max="35" width="14.28515625" style="29" customWidth="1"/>
    <col min="36" max="36" width="1.7109375" style="29" customWidth="1"/>
    <col min="37" max="37" width="14.7109375" style="29" hidden="1" customWidth="1"/>
    <col min="38" max="38" width="0" style="29" hidden="1" customWidth="1"/>
    <col min="39" max="39" width="12.42578125" style="29" hidden="1" customWidth="1"/>
    <col min="40" max="40" width="14.42578125" style="29" hidden="1" customWidth="1"/>
    <col min="41" max="41" width="0" style="29" hidden="1" customWidth="1"/>
    <col min="42" max="42" width="1.7109375" style="29" hidden="1" customWidth="1"/>
    <col min="43" max="46" width="11.5703125" style="29"/>
    <col min="47" max="47" width="11.5703125" style="29" customWidth="1"/>
    <col min="48" max="48" width="2.28515625" style="29" customWidth="1"/>
    <col min="49" max="49" width="13.28515625" style="29" bestFit="1" customWidth="1"/>
    <col min="50" max="55" width="11.5703125" style="29"/>
    <col min="56" max="56" width="15" style="37" bestFit="1" customWidth="1"/>
    <col min="57" max="57" width="11.5703125" style="37"/>
    <col min="63" max="63" width="13.28515625" bestFit="1" customWidth="1"/>
    <col min="64" max="16384" width="11.5703125" style="61"/>
  </cols>
  <sheetData>
    <row r="1" spans="1:63" s="28" customFormat="1" x14ac:dyDescent="0.25">
      <c r="D1" s="29"/>
      <c r="E1" s="29"/>
      <c r="F1" s="30" t="s">
        <v>48</v>
      </c>
      <c r="G1" s="31">
        <v>0.14990000000000001</v>
      </c>
      <c r="H1" s="29"/>
      <c r="I1" s="29"/>
      <c r="J1" s="29"/>
      <c r="K1"/>
      <c r="M1" s="29"/>
      <c r="N1" s="32"/>
      <c r="O1" s="29"/>
      <c r="P1" s="29"/>
      <c r="Q1" s="33"/>
      <c r="R1" s="29"/>
      <c r="S1" s="29"/>
      <c r="T1" s="33"/>
      <c r="U1" s="29"/>
      <c r="V1" s="29"/>
      <c r="W1" s="29"/>
      <c r="X1" s="29"/>
      <c r="Y1" s="29"/>
      <c r="Z1" s="29"/>
      <c r="AA1" s="29"/>
      <c r="AB1" s="33"/>
      <c r="AC1" s="34"/>
      <c r="AD1" s="35"/>
      <c r="AE1" s="29"/>
      <c r="AF1" s="33"/>
      <c r="AG1" s="36"/>
      <c r="AH1" s="29"/>
      <c r="AI1" s="36"/>
      <c r="AJ1" s="29"/>
      <c r="AK1" s="29"/>
      <c r="AL1" s="29"/>
      <c r="AM1" s="29"/>
      <c r="AN1" s="29"/>
      <c r="AO1" s="29"/>
      <c r="AP1" s="29"/>
      <c r="AQ1" s="29"/>
      <c r="AR1" s="29"/>
      <c r="AS1" s="29"/>
      <c r="AT1" s="29"/>
      <c r="AU1" s="29"/>
      <c r="AV1" s="29"/>
      <c r="AW1" s="29"/>
      <c r="AX1" s="29"/>
      <c r="AY1" s="29"/>
      <c r="AZ1" s="29"/>
      <c r="BA1" s="29"/>
      <c r="BB1" s="29"/>
      <c r="BC1" s="29"/>
      <c r="BD1" s="37"/>
      <c r="BE1" s="37"/>
      <c r="BF1"/>
      <c r="BG1"/>
      <c r="BH1"/>
      <c r="BI1"/>
      <c r="BJ1"/>
      <c r="BK1"/>
    </row>
    <row r="2" spans="1:63" s="28" customFormat="1" x14ac:dyDescent="0.25">
      <c r="C2" s="38" t="s">
        <v>49</v>
      </c>
      <c r="D2" s="39">
        <f>Калькулятор!E10</f>
        <v>1500000</v>
      </c>
      <c r="E2" s="29"/>
      <c r="F2" s="33" t="s">
        <v>50</v>
      </c>
      <c r="G2" s="31">
        <f>MIN(MAX(G1,8.17%+4.5%),35%)</f>
        <v>0.14990000000000001</v>
      </c>
      <c r="H2" s="29"/>
      <c r="I2" s="33" t="s">
        <v>51</v>
      </c>
      <c r="J2" s="40">
        <v>5.0000000000000001E-3</v>
      </c>
      <c r="K2"/>
      <c r="M2" s="29"/>
      <c r="N2" s="32"/>
      <c r="O2" s="29"/>
      <c r="P2" s="29"/>
      <c r="Q2" s="40"/>
      <c r="R2" s="29"/>
      <c r="S2" s="29"/>
      <c r="T2" s="41"/>
      <c r="U2" s="29"/>
      <c r="V2" s="29"/>
      <c r="W2" s="33"/>
      <c r="X2" s="35"/>
      <c r="Y2" s="29"/>
      <c r="Z2" s="29"/>
      <c r="AA2" s="29"/>
      <c r="AB2" s="29"/>
      <c r="AC2" s="33"/>
      <c r="AD2" s="35"/>
      <c r="AE2" s="29"/>
      <c r="AF2" s="33"/>
      <c r="AG2" s="36"/>
      <c r="AH2" s="42"/>
      <c r="AI2" s="43"/>
      <c r="AJ2" s="29"/>
      <c r="AK2" s="29"/>
      <c r="AL2" s="29"/>
      <c r="AM2" s="41"/>
      <c r="AN2" s="29"/>
      <c r="AO2" s="29"/>
      <c r="AP2" s="29"/>
      <c r="AQ2" s="29"/>
      <c r="AR2" s="29"/>
      <c r="AS2" s="29"/>
      <c r="AT2" s="29"/>
      <c r="AU2" s="29"/>
      <c r="AV2" s="29"/>
      <c r="AW2" s="29"/>
      <c r="AX2" s="29"/>
      <c r="AY2" s="29"/>
      <c r="AZ2" s="29"/>
      <c r="BA2" s="29"/>
      <c r="BB2" s="29"/>
      <c r="BC2" s="29"/>
      <c r="BD2" s="37"/>
      <c r="BE2" s="37"/>
      <c r="BF2"/>
      <c r="BG2"/>
      <c r="BH2"/>
      <c r="BI2"/>
      <c r="BJ2"/>
      <c r="BK2"/>
    </row>
    <row r="3" spans="1:63" s="28" customFormat="1" x14ac:dyDescent="0.25">
      <c r="C3" s="44" t="s">
        <v>52</v>
      </c>
      <c r="D3" s="45">
        <f>Калькулятор!E13</f>
        <v>1275000</v>
      </c>
      <c r="E3" s="29"/>
      <c r="F3" s="33" t="s">
        <v>53</v>
      </c>
      <c r="G3" s="31">
        <v>9.9000000000000008E-3</v>
      </c>
      <c r="H3" s="29"/>
      <c r="I3" s="33" t="s">
        <v>54</v>
      </c>
      <c r="J3" s="40">
        <v>5.9999999999999995E-4</v>
      </c>
      <c r="K3"/>
      <c r="M3" s="29"/>
      <c r="N3" s="32"/>
      <c r="O3" s="29"/>
      <c r="P3" s="29"/>
      <c r="Q3" s="40"/>
      <c r="R3" s="29"/>
      <c r="S3" s="29"/>
      <c r="T3" s="41"/>
      <c r="U3" s="46"/>
      <c r="V3" s="29"/>
      <c r="W3" s="33"/>
      <c r="X3" s="35"/>
      <c r="Y3" s="29"/>
      <c r="Z3" s="29"/>
      <c r="AA3" s="29"/>
      <c r="AB3" s="33"/>
      <c r="AC3" s="35"/>
      <c r="AD3" s="29"/>
      <c r="AE3" s="29"/>
      <c r="AF3" s="33"/>
      <c r="AG3" s="36"/>
      <c r="AH3" s="42"/>
      <c r="AI3" s="43"/>
      <c r="AJ3" s="29"/>
      <c r="AK3" s="29"/>
      <c r="AL3" s="29"/>
      <c r="AM3" s="29"/>
      <c r="AN3" s="29"/>
      <c r="AO3" s="29"/>
      <c r="AP3" s="29"/>
      <c r="AQ3" s="29"/>
      <c r="AR3" s="29"/>
      <c r="AS3" s="29"/>
      <c r="AT3" s="29"/>
      <c r="AU3" s="29"/>
      <c r="AV3" s="29"/>
      <c r="AW3" s="29"/>
      <c r="AX3" s="29"/>
      <c r="AY3" s="29"/>
      <c r="AZ3" s="29"/>
      <c r="BA3" s="29"/>
      <c r="BB3" s="29"/>
      <c r="BC3" s="29"/>
      <c r="BD3" s="37"/>
      <c r="BE3" s="37"/>
      <c r="BF3"/>
      <c r="BG3"/>
      <c r="BH3"/>
      <c r="BI3"/>
      <c r="BJ3"/>
      <c r="BK3"/>
    </row>
    <row r="4" spans="1:63" s="28" customFormat="1" ht="14.45" customHeight="1" x14ac:dyDescent="0.25">
      <c r="C4" s="38" t="s">
        <v>55</v>
      </c>
      <c r="D4" s="30" t="str">
        <f>Калькулятор!E15</f>
        <v>Класика</v>
      </c>
      <c r="E4" s="29"/>
      <c r="F4" s="33" t="s">
        <v>56</v>
      </c>
      <c r="G4" s="31">
        <v>0</v>
      </c>
      <c r="H4" s="29"/>
      <c r="I4" s="33"/>
      <c r="J4" s="40"/>
      <c r="K4"/>
      <c r="M4" s="29"/>
      <c r="N4" s="32"/>
      <c r="O4" s="29"/>
      <c r="P4" s="29"/>
      <c r="Q4" s="40"/>
      <c r="R4" s="29"/>
      <c r="S4" s="29"/>
      <c r="T4" s="41"/>
      <c r="U4" s="46"/>
      <c r="V4" s="29"/>
      <c r="W4" s="33"/>
      <c r="X4" s="35"/>
      <c r="Y4" s="29"/>
      <c r="Z4" s="36"/>
      <c r="AA4" s="29"/>
      <c r="AB4" s="33"/>
      <c r="AC4" s="47"/>
      <c r="AD4" s="29"/>
      <c r="AE4" s="29"/>
      <c r="AF4" s="33"/>
      <c r="AG4" s="36"/>
      <c r="AH4" s="42"/>
      <c r="AI4" s="48"/>
      <c r="AJ4" s="29"/>
      <c r="AK4" s="29"/>
      <c r="AL4" s="29"/>
      <c r="AM4" s="29"/>
      <c r="AN4" s="29"/>
      <c r="AO4" s="29"/>
      <c r="AP4" s="29"/>
      <c r="AQ4" s="29"/>
      <c r="AR4" s="29"/>
      <c r="AS4" s="29"/>
      <c r="AT4" s="29"/>
      <c r="AU4" s="29"/>
      <c r="AV4" s="29"/>
      <c r="AW4" s="29"/>
      <c r="AX4" s="29"/>
      <c r="AY4" s="29"/>
      <c r="AZ4" s="29"/>
      <c r="BA4" s="29"/>
      <c r="BB4" s="29"/>
      <c r="BC4" s="29"/>
      <c r="BD4" s="37"/>
      <c r="BE4" s="37"/>
      <c r="BF4"/>
      <c r="BG4"/>
      <c r="BH4"/>
      <c r="BI4"/>
      <c r="BJ4"/>
      <c r="BK4"/>
    </row>
    <row r="5" spans="1:63" s="28" customFormat="1" x14ac:dyDescent="0.25">
      <c r="C5" s="38" t="s">
        <v>57</v>
      </c>
      <c r="D5" s="49">
        <f>Калькулятор!E14</f>
        <v>60</v>
      </c>
      <c r="E5" s="50"/>
      <c r="F5" s="33" t="s">
        <v>58</v>
      </c>
      <c r="G5" s="51">
        <f>Калькулятор!E19+Калькулятор!E20+D3*1%</f>
        <v>24750</v>
      </c>
      <c r="H5" s="33"/>
      <c r="I5" s="29"/>
      <c r="J5" s="29"/>
      <c r="K5" s="52"/>
      <c r="M5" s="29"/>
      <c r="N5" s="32"/>
      <c r="O5" s="29"/>
      <c r="P5" s="29"/>
      <c r="Q5" s="29"/>
      <c r="R5" s="29"/>
      <c r="S5" s="29"/>
      <c r="T5" s="41"/>
      <c r="U5" s="46"/>
      <c r="V5" s="29"/>
      <c r="W5" s="33"/>
      <c r="X5" s="35"/>
      <c r="Y5" s="29"/>
      <c r="Z5" s="29"/>
      <c r="AA5" s="29"/>
      <c r="AB5" s="33"/>
      <c r="AC5" s="53"/>
      <c r="AD5" s="54"/>
      <c r="AE5" s="29"/>
      <c r="AF5" s="33"/>
      <c r="AG5" s="36"/>
      <c r="AH5" s="42"/>
      <c r="AI5" s="48"/>
      <c r="AJ5" s="29"/>
      <c r="AK5" s="29"/>
      <c r="AL5" s="29"/>
      <c r="AM5" s="29"/>
      <c r="AN5" s="29"/>
      <c r="AO5" s="29"/>
      <c r="AP5" s="29"/>
      <c r="AQ5" s="29"/>
      <c r="AR5" s="29"/>
      <c r="AS5" s="29"/>
      <c r="AT5" s="29"/>
      <c r="AU5" s="29"/>
      <c r="AV5" s="29"/>
      <c r="AW5" s="29"/>
      <c r="AX5" s="29"/>
      <c r="AY5" s="29"/>
      <c r="AZ5" s="29"/>
      <c r="BA5" s="29"/>
      <c r="BB5" s="29"/>
      <c r="BC5" s="29"/>
      <c r="BD5" s="37"/>
      <c r="BE5" s="37"/>
      <c r="BF5"/>
      <c r="BG5"/>
      <c r="BH5"/>
      <c r="BI5"/>
      <c r="BJ5"/>
      <c r="BK5"/>
    </row>
    <row r="6" spans="1:63" s="28" customFormat="1" x14ac:dyDescent="0.25">
      <c r="C6" s="38" t="s">
        <v>59</v>
      </c>
      <c r="D6" s="49">
        <f>D5</f>
        <v>60</v>
      </c>
      <c r="E6" s="29"/>
      <c r="F6" s="33"/>
      <c r="G6" s="40"/>
      <c r="H6" s="29"/>
      <c r="I6" s="33"/>
      <c r="J6" s="55"/>
      <c r="K6" s="56"/>
      <c r="M6" s="29"/>
      <c r="N6" s="32"/>
      <c r="O6" s="29"/>
      <c r="P6" s="29"/>
      <c r="Q6" s="29"/>
      <c r="R6" s="29"/>
      <c r="S6" s="29"/>
      <c r="T6" s="29"/>
      <c r="U6" s="46"/>
      <c r="V6" s="29"/>
      <c r="W6" s="33"/>
      <c r="X6" s="35"/>
      <c r="Y6" s="57"/>
      <c r="Z6" s="29"/>
      <c r="AA6" s="29"/>
      <c r="AB6" s="29"/>
      <c r="AC6" s="58"/>
      <c r="AD6" s="43"/>
      <c r="AE6" s="29"/>
      <c r="AF6" s="33"/>
      <c r="AG6" s="36"/>
      <c r="AH6" s="41"/>
      <c r="AI6" s="29"/>
      <c r="AJ6" s="29"/>
      <c r="AK6" s="29"/>
      <c r="AL6" s="29"/>
      <c r="AM6" s="29"/>
      <c r="AN6" s="29"/>
      <c r="AO6" s="29"/>
      <c r="AP6" s="29"/>
      <c r="AQ6" s="29"/>
      <c r="AR6" s="29"/>
      <c r="AS6" s="29"/>
      <c r="AT6" s="29"/>
      <c r="AU6" s="29"/>
      <c r="AV6" s="29"/>
      <c r="AW6" s="29"/>
      <c r="AX6" s="29"/>
      <c r="AY6" s="29"/>
      <c r="AZ6" s="29"/>
      <c r="BA6" s="29"/>
      <c r="BB6" s="29"/>
      <c r="BC6" s="29"/>
      <c r="BD6" s="37"/>
      <c r="BE6" s="37"/>
      <c r="BF6"/>
      <c r="BG6"/>
      <c r="BH6"/>
      <c r="BI6"/>
      <c r="BJ6"/>
      <c r="BK6"/>
    </row>
    <row r="7" spans="1:63" x14ac:dyDescent="0.25">
      <c r="A7" s="28"/>
      <c r="B7" s="59"/>
      <c r="C7" s="60"/>
      <c r="E7" s="62"/>
      <c r="F7" s="63"/>
      <c r="G7" s="64"/>
      <c r="I7" s="65" t="str">
        <f>Калькулятор!A23</f>
        <v>Реальна річна процентна ставка:</v>
      </c>
      <c r="J7" s="62">
        <f>XIRR(J10:J250,K10:K250)</f>
        <v>0.18680893778800961</v>
      </c>
      <c r="K7" s="66"/>
      <c r="L7" s="28"/>
      <c r="Q7" s="67"/>
      <c r="AG7" s="36"/>
    </row>
    <row r="8" spans="1:63" x14ac:dyDescent="0.25">
      <c r="A8" s="60"/>
      <c r="B8" s="68"/>
      <c r="C8" s="69"/>
      <c r="D8" s="69"/>
      <c r="E8" s="69"/>
      <c r="F8" s="69"/>
      <c r="G8" s="69"/>
      <c r="H8" s="69"/>
      <c r="I8" s="69"/>
      <c r="J8" s="69"/>
      <c r="K8" s="70"/>
      <c r="L8" s="71"/>
      <c r="M8" s="72"/>
      <c r="N8" s="73"/>
      <c r="O8" s="74"/>
      <c r="P8" s="74"/>
      <c r="Q8" s="74"/>
      <c r="R8" s="74"/>
      <c r="S8" s="74"/>
      <c r="T8" s="74"/>
      <c r="U8" s="74"/>
      <c r="W8" s="74"/>
      <c r="X8" s="74"/>
      <c r="Y8" s="74"/>
      <c r="Z8" s="74"/>
      <c r="AB8" s="74"/>
      <c r="AC8" s="74"/>
      <c r="AD8" s="74"/>
      <c r="AE8" s="74"/>
      <c r="AF8" s="74"/>
      <c r="AG8" s="74"/>
      <c r="AH8" s="74"/>
      <c r="AI8" s="74"/>
      <c r="AK8" s="74"/>
      <c r="AL8" s="74"/>
      <c r="AM8" s="74"/>
      <c r="AN8" s="74"/>
      <c r="AO8" s="74"/>
    </row>
    <row r="9" spans="1:63" ht="25.5" x14ac:dyDescent="0.25">
      <c r="A9" s="75" t="s">
        <v>60</v>
      </c>
      <c r="B9" s="76" t="s">
        <v>61</v>
      </c>
      <c r="C9" s="77" t="s">
        <v>62</v>
      </c>
      <c r="D9" s="76" t="s">
        <v>63</v>
      </c>
      <c r="E9" s="76" t="s">
        <v>64</v>
      </c>
      <c r="F9" s="76" t="s">
        <v>65</v>
      </c>
      <c r="G9" s="76" t="s">
        <v>66</v>
      </c>
      <c r="H9" s="76" t="s">
        <v>67</v>
      </c>
      <c r="I9" s="76" t="s">
        <v>68</v>
      </c>
      <c r="J9" s="76" t="s">
        <v>69</v>
      </c>
      <c r="K9" s="78" t="s">
        <v>70</v>
      </c>
      <c r="L9" s="28"/>
      <c r="M9" s="79"/>
      <c r="N9" s="80"/>
      <c r="O9" s="79"/>
      <c r="P9" s="79"/>
      <c r="Q9" s="79"/>
      <c r="R9" s="79"/>
      <c r="S9" s="79"/>
      <c r="T9" s="79"/>
      <c r="U9" s="79"/>
      <c r="V9" s="79"/>
      <c r="W9" s="79"/>
      <c r="X9" s="79"/>
      <c r="Y9" s="79"/>
      <c r="Z9" s="79"/>
      <c r="AB9" s="79"/>
      <c r="AC9" s="79"/>
      <c r="AD9" s="79"/>
      <c r="AE9" s="79"/>
      <c r="AF9" s="79"/>
      <c r="AG9" s="79"/>
      <c r="AH9" s="79"/>
      <c r="AI9" s="79"/>
      <c r="AK9" s="79"/>
      <c r="AL9" s="79"/>
      <c r="AM9" s="79"/>
      <c r="AN9" s="79"/>
      <c r="AO9" s="79"/>
      <c r="AQ9" s="79"/>
      <c r="AR9" s="79"/>
      <c r="AS9" s="79"/>
      <c r="AT9" s="79"/>
      <c r="AU9" s="79"/>
      <c r="AW9" s="79"/>
      <c r="AX9" s="79"/>
      <c r="AY9" s="79"/>
      <c r="AZ9" s="79"/>
      <c r="BA9" s="79"/>
      <c r="BB9" s="79"/>
      <c r="BC9" s="79"/>
    </row>
    <row r="10" spans="1:63" x14ac:dyDescent="0.25">
      <c r="A10" s="81">
        <v>0</v>
      </c>
      <c r="B10" s="82">
        <f>D3</f>
        <v>1275000</v>
      </c>
      <c r="C10" s="82">
        <f>-D3</f>
        <v>-1275000</v>
      </c>
      <c r="D10" s="82"/>
      <c r="E10" s="83">
        <f>D3*G3</f>
        <v>12622.500000000002</v>
      </c>
      <c r="F10" s="83"/>
      <c r="G10" s="82">
        <f>D3*J2</f>
        <v>6375</v>
      </c>
      <c r="H10" s="82">
        <f>D2*J3</f>
        <v>899.99999999999989</v>
      </c>
      <c r="I10" s="82">
        <f>G5</f>
        <v>24750</v>
      </c>
      <c r="J10" s="82">
        <f t="shared" ref="J10:J73" si="0">SUM(C10:I10)</f>
        <v>-1230352.5</v>
      </c>
      <c r="K10" s="84">
        <v>44378</v>
      </c>
      <c r="M10" s="36"/>
      <c r="O10" s="40"/>
      <c r="P10" s="40"/>
      <c r="Q10" s="40"/>
      <c r="R10" s="37"/>
      <c r="S10" s="37"/>
      <c r="T10" s="37"/>
      <c r="U10" s="40"/>
      <c r="V10" s="36"/>
      <c r="W10" s="36"/>
      <c r="X10" s="36"/>
      <c r="Y10" s="36"/>
      <c r="Z10" s="36"/>
      <c r="AB10" s="36"/>
      <c r="AC10" s="36"/>
      <c r="AD10" s="36"/>
      <c r="AE10" s="36"/>
      <c r="AF10" s="36"/>
      <c r="AG10" s="41"/>
      <c r="AH10" s="41"/>
      <c r="AI10" s="85"/>
      <c r="AQ10" s="36"/>
      <c r="AR10" s="36"/>
      <c r="AS10" s="36"/>
      <c r="AT10" s="36"/>
      <c r="AU10" s="36"/>
      <c r="AW10" s="36"/>
      <c r="AX10" s="36"/>
      <c r="AY10" s="36"/>
      <c r="AZ10" s="36"/>
      <c r="BA10" s="36"/>
      <c r="BB10" s="36"/>
      <c r="BC10" s="36"/>
    </row>
    <row r="11" spans="1:63" x14ac:dyDescent="0.25">
      <c r="A11" s="60">
        <v>1</v>
      </c>
      <c r="B11" s="86">
        <f t="shared" ref="B11:B74" si="1">B10-C11</f>
        <v>1253750</v>
      </c>
      <c r="C11" s="86">
        <f>MIN(B10,IF($D$4="Ануїтет",-PMT($G$1/12,$D$6,$D$3,0,0)-D11,$D$3/$D$6))</f>
        <v>21250</v>
      </c>
      <c r="D11" s="86">
        <f>B10*$G$1/12</f>
        <v>15926.875</v>
      </c>
      <c r="E11" s="86"/>
      <c r="F11" s="86">
        <f t="shared" ref="F11:F74" si="2">IF(B11&gt;0,$D$3*$G$4,0)</f>
        <v>0</v>
      </c>
      <c r="G11" s="86"/>
      <c r="H11" s="86"/>
      <c r="I11" s="86"/>
      <c r="J11" s="86">
        <f t="shared" si="0"/>
        <v>37176.875</v>
      </c>
      <c r="K11" s="84">
        <f>EOMONTH(K10,0)+1</f>
        <v>44409</v>
      </c>
      <c r="M11" s="36"/>
      <c r="O11" s="40"/>
      <c r="P11" s="40"/>
      <c r="Q11" s="87"/>
      <c r="R11" s="31"/>
      <c r="S11" s="31"/>
      <c r="T11" s="31"/>
      <c r="U11" s="40"/>
      <c r="V11" s="36"/>
      <c r="W11" s="36"/>
      <c r="X11" s="36"/>
      <c r="Y11" s="36"/>
      <c r="Z11" s="36"/>
      <c r="AB11" s="36"/>
      <c r="AC11" s="36"/>
      <c r="AD11" s="36"/>
      <c r="AE11" s="49"/>
      <c r="AF11" s="36"/>
      <c r="AG11" s="41"/>
      <c r="AH11" s="41"/>
      <c r="AI11" s="36"/>
      <c r="AQ11" s="36"/>
      <c r="AR11" s="36"/>
      <c r="AS11" s="36"/>
      <c r="AT11" s="36"/>
      <c r="AU11" s="36"/>
      <c r="AW11" s="36"/>
      <c r="AX11" s="36"/>
      <c r="AY11" s="36"/>
      <c r="AZ11" s="36"/>
      <c r="BA11" s="36"/>
      <c r="BB11" s="36"/>
      <c r="BC11" s="36"/>
    </row>
    <row r="12" spans="1:63" x14ac:dyDescent="0.25">
      <c r="A12" s="60">
        <v>2</v>
      </c>
      <c r="B12" s="86">
        <f t="shared" si="1"/>
        <v>1232500</v>
      </c>
      <c r="C12" s="86">
        <f t="shared" ref="C12:C22" si="3">MIN(B11,IF($D$4="Ануїтет",-PMT($G$1/12,$D$6,$D$3,0,0)-D12,$D$3/$D$6))</f>
        <v>21250</v>
      </c>
      <c r="D12" s="86">
        <f t="shared" ref="D12:D22" si="4">B11*$G$1/12</f>
        <v>15661.427083333334</v>
      </c>
      <c r="E12" s="86"/>
      <c r="F12" s="86">
        <f t="shared" si="2"/>
        <v>0</v>
      </c>
      <c r="G12" s="86"/>
      <c r="H12" s="86"/>
      <c r="I12" s="86"/>
      <c r="J12" s="86">
        <f t="shared" si="0"/>
        <v>36911.427083333336</v>
      </c>
      <c r="K12" s="84">
        <f t="shared" ref="K12:K75" si="5">EOMONTH(K11,0)+1</f>
        <v>44440</v>
      </c>
      <c r="M12" s="36"/>
      <c r="O12" s="40"/>
      <c r="P12" s="40"/>
      <c r="Q12" s="40"/>
      <c r="R12" s="31"/>
      <c r="S12" s="31"/>
      <c r="T12" s="31"/>
      <c r="U12" s="40"/>
      <c r="V12" s="36"/>
      <c r="W12" s="36"/>
      <c r="X12" s="36"/>
      <c r="Y12" s="36"/>
      <c r="Z12" s="36"/>
      <c r="AB12" s="36"/>
      <c r="AC12" s="36"/>
      <c r="AD12" s="36"/>
      <c r="AE12" s="49"/>
      <c r="AF12" s="36"/>
      <c r="AG12" s="41"/>
      <c r="AH12" s="41"/>
      <c r="AI12" s="36"/>
      <c r="AQ12" s="36"/>
      <c r="AR12" s="36"/>
      <c r="AS12" s="36"/>
      <c r="AT12" s="36"/>
      <c r="AU12" s="36"/>
      <c r="AW12" s="36"/>
      <c r="AX12" s="36"/>
      <c r="AY12" s="36"/>
      <c r="AZ12" s="36"/>
      <c r="BA12" s="36"/>
      <c r="BB12" s="36"/>
      <c r="BC12" s="36"/>
    </row>
    <row r="13" spans="1:63" x14ac:dyDescent="0.25">
      <c r="A13" s="60">
        <v>3</v>
      </c>
      <c r="B13" s="86">
        <f t="shared" si="1"/>
        <v>1211250</v>
      </c>
      <c r="C13" s="86">
        <f t="shared" si="3"/>
        <v>21250</v>
      </c>
      <c r="D13" s="86">
        <f t="shared" si="4"/>
        <v>15395.979166666666</v>
      </c>
      <c r="E13" s="86"/>
      <c r="F13" s="86">
        <f t="shared" si="2"/>
        <v>0</v>
      </c>
      <c r="G13" s="86"/>
      <c r="H13" s="86"/>
      <c r="I13" s="86"/>
      <c r="J13" s="86">
        <f t="shared" si="0"/>
        <v>36645.979166666664</v>
      </c>
      <c r="K13" s="84">
        <f t="shared" si="5"/>
        <v>44470</v>
      </c>
      <c r="M13" s="36"/>
      <c r="O13" s="40"/>
      <c r="P13" s="40"/>
      <c r="Q13" s="40"/>
      <c r="R13" s="31"/>
      <c r="S13" s="31"/>
      <c r="T13" s="31"/>
      <c r="U13" s="40"/>
      <c r="V13" s="36"/>
      <c r="W13" s="36"/>
      <c r="X13" s="36"/>
      <c r="Y13" s="36"/>
      <c r="Z13" s="36"/>
      <c r="AB13" s="36"/>
      <c r="AC13" s="36"/>
      <c r="AD13" s="36"/>
      <c r="AE13" s="49"/>
      <c r="AF13" s="36"/>
      <c r="AG13" s="41"/>
      <c r="AH13" s="41"/>
      <c r="AI13" s="36"/>
      <c r="AQ13" s="36"/>
      <c r="AR13" s="36"/>
      <c r="AS13" s="36"/>
      <c r="AT13" s="36"/>
      <c r="AU13" s="36"/>
      <c r="AW13" s="36"/>
      <c r="AX13" s="36"/>
      <c r="AY13" s="36"/>
      <c r="AZ13" s="36"/>
      <c r="BA13" s="36"/>
      <c r="BB13" s="36"/>
      <c r="BC13" s="36"/>
    </row>
    <row r="14" spans="1:63" x14ac:dyDescent="0.25">
      <c r="A14" s="60">
        <v>4</v>
      </c>
      <c r="B14" s="86">
        <f t="shared" si="1"/>
        <v>1190000</v>
      </c>
      <c r="C14" s="86">
        <f t="shared" si="3"/>
        <v>21250</v>
      </c>
      <c r="D14" s="86">
        <f t="shared" si="4"/>
        <v>15130.53125</v>
      </c>
      <c r="E14" s="86"/>
      <c r="F14" s="86">
        <f t="shared" si="2"/>
        <v>0</v>
      </c>
      <c r="G14" s="86"/>
      <c r="H14" s="86"/>
      <c r="I14" s="86"/>
      <c r="J14" s="86">
        <f t="shared" si="0"/>
        <v>36380.53125</v>
      </c>
      <c r="K14" s="84">
        <f t="shared" si="5"/>
        <v>44501</v>
      </c>
      <c r="M14" s="36"/>
      <c r="O14" s="40"/>
      <c r="P14" s="40"/>
      <c r="Q14" s="40"/>
      <c r="R14" s="31"/>
      <c r="S14" s="31"/>
      <c r="T14" s="31"/>
      <c r="U14" s="40"/>
      <c r="V14" s="36"/>
      <c r="W14" s="36"/>
      <c r="X14" s="36"/>
      <c r="Y14" s="36"/>
      <c r="Z14" s="36"/>
      <c r="AB14" s="36"/>
      <c r="AC14" s="36"/>
      <c r="AD14" s="36"/>
      <c r="AE14" s="49"/>
      <c r="AF14" s="36"/>
      <c r="AG14" s="41"/>
      <c r="AH14" s="41"/>
      <c r="AI14" s="36"/>
      <c r="AQ14" s="36"/>
      <c r="AR14" s="36"/>
      <c r="AS14" s="36"/>
      <c r="AT14" s="36"/>
      <c r="AU14" s="36"/>
      <c r="AW14" s="36"/>
      <c r="AX14" s="36"/>
      <c r="AY14" s="36"/>
      <c r="AZ14" s="36"/>
      <c r="BA14" s="36"/>
      <c r="BB14" s="36"/>
      <c r="BC14" s="36"/>
    </row>
    <row r="15" spans="1:63" x14ac:dyDescent="0.25">
      <c r="A15" s="60">
        <v>5</v>
      </c>
      <c r="B15" s="86">
        <f t="shared" si="1"/>
        <v>1168750</v>
      </c>
      <c r="C15" s="86">
        <f t="shared" si="3"/>
        <v>21250</v>
      </c>
      <c r="D15" s="86">
        <f t="shared" si="4"/>
        <v>14865.083333333334</v>
      </c>
      <c r="E15" s="86"/>
      <c r="F15" s="86">
        <f t="shared" si="2"/>
        <v>0</v>
      </c>
      <c r="G15" s="86"/>
      <c r="H15" s="86"/>
      <c r="I15" s="86"/>
      <c r="J15" s="86">
        <f t="shared" si="0"/>
        <v>36115.083333333336</v>
      </c>
      <c r="K15" s="84">
        <f t="shared" si="5"/>
        <v>44531</v>
      </c>
      <c r="M15" s="36"/>
      <c r="O15" s="40"/>
      <c r="P15" s="40"/>
      <c r="Q15" s="40"/>
      <c r="R15" s="40"/>
      <c r="S15" s="40"/>
      <c r="T15" s="40"/>
      <c r="U15" s="40"/>
      <c r="V15" s="36"/>
      <c r="W15" s="36"/>
      <c r="X15" s="36"/>
      <c r="Y15" s="36"/>
      <c r="Z15" s="36"/>
      <c r="AB15" s="36"/>
      <c r="AC15" s="36"/>
      <c r="AD15" s="36"/>
      <c r="AE15" s="49"/>
      <c r="AF15" s="36"/>
      <c r="AG15" s="41"/>
      <c r="AH15" s="41"/>
      <c r="AI15" s="36"/>
      <c r="AQ15" s="36"/>
      <c r="AR15" s="36"/>
      <c r="AS15" s="36"/>
      <c r="AT15" s="36"/>
      <c r="AU15" s="36"/>
      <c r="AW15" s="36"/>
      <c r="AX15" s="36"/>
      <c r="AY15" s="36"/>
      <c r="AZ15" s="36"/>
      <c r="BA15" s="36"/>
      <c r="BB15" s="36"/>
      <c r="BC15" s="36"/>
    </row>
    <row r="16" spans="1:63" x14ac:dyDescent="0.25">
      <c r="A16" s="60">
        <v>6</v>
      </c>
      <c r="B16" s="86">
        <f t="shared" si="1"/>
        <v>1147500</v>
      </c>
      <c r="C16" s="86">
        <f t="shared" si="3"/>
        <v>21250</v>
      </c>
      <c r="D16" s="86">
        <f t="shared" si="4"/>
        <v>14599.635416666666</v>
      </c>
      <c r="E16" s="86"/>
      <c r="F16" s="86">
        <f t="shared" si="2"/>
        <v>0</v>
      </c>
      <c r="G16" s="86"/>
      <c r="H16" s="86"/>
      <c r="I16" s="86"/>
      <c r="J16" s="86">
        <f t="shared" si="0"/>
        <v>35849.635416666664</v>
      </c>
      <c r="K16" s="84">
        <f t="shared" si="5"/>
        <v>44562</v>
      </c>
      <c r="M16" s="36"/>
      <c r="O16" s="40"/>
      <c r="P16" s="40"/>
      <c r="Q16" s="40"/>
      <c r="R16" s="40"/>
      <c r="S16" s="40"/>
      <c r="T16" s="40"/>
      <c r="U16" s="40"/>
      <c r="V16" s="36"/>
      <c r="W16" s="36"/>
      <c r="X16" s="36"/>
      <c r="Y16" s="36"/>
      <c r="Z16" s="36"/>
      <c r="AB16" s="36"/>
      <c r="AC16" s="36"/>
      <c r="AD16" s="36"/>
      <c r="AE16" s="49"/>
      <c r="AF16" s="36"/>
      <c r="AG16" s="41"/>
      <c r="AH16" s="41"/>
      <c r="AI16" s="36"/>
      <c r="AQ16" s="36"/>
      <c r="AR16" s="36"/>
      <c r="AS16" s="36"/>
      <c r="AT16" s="36"/>
      <c r="AU16" s="36"/>
      <c r="AW16" s="36"/>
      <c r="AX16" s="36"/>
      <c r="AY16" s="36"/>
      <c r="AZ16" s="36"/>
      <c r="BA16" s="36"/>
      <c r="BB16" s="36"/>
      <c r="BC16" s="36"/>
    </row>
    <row r="17" spans="1:63" x14ac:dyDescent="0.25">
      <c r="A17" s="60">
        <v>7</v>
      </c>
      <c r="B17" s="86">
        <f t="shared" si="1"/>
        <v>1126250</v>
      </c>
      <c r="C17" s="86">
        <f t="shared" si="3"/>
        <v>21250</v>
      </c>
      <c r="D17" s="86">
        <f t="shared" si="4"/>
        <v>14334.1875</v>
      </c>
      <c r="E17" s="86"/>
      <c r="F17" s="86">
        <f t="shared" si="2"/>
        <v>0</v>
      </c>
      <c r="G17" s="86"/>
      <c r="H17" s="86"/>
      <c r="I17" s="86"/>
      <c r="J17" s="86">
        <f t="shared" si="0"/>
        <v>35584.1875</v>
      </c>
      <c r="K17" s="84">
        <f t="shared" si="5"/>
        <v>44593</v>
      </c>
      <c r="M17" s="36"/>
      <c r="O17" s="40"/>
      <c r="P17" s="40"/>
      <c r="Q17" s="40"/>
      <c r="R17" s="40"/>
      <c r="S17" s="40"/>
      <c r="T17" s="40"/>
      <c r="U17" s="40"/>
      <c r="V17" s="36"/>
      <c r="W17" s="36"/>
      <c r="X17" s="36"/>
      <c r="Y17" s="36"/>
      <c r="Z17" s="36"/>
      <c r="AB17" s="36"/>
      <c r="AC17" s="36"/>
      <c r="AD17" s="36"/>
      <c r="AE17" s="49"/>
      <c r="AF17" s="36"/>
      <c r="AG17" s="41"/>
      <c r="AH17" s="41"/>
      <c r="AI17" s="36"/>
      <c r="AQ17" s="36"/>
      <c r="AR17" s="36"/>
      <c r="AS17" s="36"/>
      <c r="AT17" s="36"/>
      <c r="AU17" s="36"/>
      <c r="AW17" s="36"/>
      <c r="AX17" s="36"/>
      <c r="AY17" s="36"/>
      <c r="AZ17" s="36"/>
      <c r="BA17" s="36"/>
      <c r="BB17" s="36"/>
      <c r="BC17" s="36"/>
    </row>
    <row r="18" spans="1:63" x14ac:dyDescent="0.25">
      <c r="A18" s="60">
        <v>8</v>
      </c>
      <c r="B18" s="86">
        <f t="shared" si="1"/>
        <v>1105000</v>
      </c>
      <c r="C18" s="86">
        <f t="shared" si="3"/>
        <v>21250</v>
      </c>
      <c r="D18" s="86">
        <f t="shared" si="4"/>
        <v>14068.739583333334</v>
      </c>
      <c r="E18" s="86"/>
      <c r="F18" s="86">
        <f t="shared" si="2"/>
        <v>0</v>
      </c>
      <c r="G18" s="86"/>
      <c r="H18" s="86"/>
      <c r="I18" s="86"/>
      <c r="J18" s="86">
        <f t="shared" si="0"/>
        <v>35318.739583333336</v>
      </c>
      <c r="K18" s="84">
        <f t="shared" si="5"/>
        <v>44621</v>
      </c>
      <c r="M18" s="36"/>
      <c r="O18" s="40"/>
      <c r="P18" s="40"/>
      <c r="Q18" s="40"/>
      <c r="R18" s="40"/>
      <c r="S18" s="40"/>
      <c r="T18" s="40"/>
      <c r="U18" s="40"/>
      <c r="V18" s="36"/>
      <c r="W18" s="36"/>
      <c r="X18" s="36"/>
      <c r="Y18" s="36"/>
      <c r="Z18" s="36"/>
      <c r="AB18" s="36"/>
      <c r="AC18" s="36"/>
      <c r="AD18" s="36"/>
      <c r="AE18" s="49"/>
      <c r="AF18" s="36"/>
      <c r="AG18" s="41"/>
      <c r="AH18" s="41"/>
      <c r="AI18" s="36"/>
      <c r="AQ18" s="36"/>
      <c r="AR18" s="36"/>
      <c r="AS18" s="36"/>
      <c r="AT18" s="36"/>
      <c r="AU18" s="36"/>
      <c r="AW18" s="36"/>
      <c r="AX18" s="36"/>
      <c r="AY18" s="36"/>
      <c r="AZ18" s="36"/>
      <c r="BA18" s="36"/>
      <c r="BB18" s="36"/>
      <c r="BC18" s="36"/>
    </row>
    <row r="19" spans="1:63" x14ac:dyDescent="0.25">
      <c r="A19" s="60">
        <v>9</v>
      </c>
      <c r="B19" s="86">
        <f t="shared" si="1"/>
        <v>1083750</v>
      </c>
      <c r="C19" s="86">
        <f t="shared" si="3"/>
        <v>21250</v>
      </c>
      <c r="D19" s="86">
        <f t="shared" si="4"/>
        <v>13803.291666666666</v>
      </c>
      <c r="E19" s="86"/>
      <c r="F19" s="86">
        <f t="shared" si="2"/>
        <v>0</v>
      </c>
      <c r="G19" s="86"/>
      <c r="H19" s="86"/>
      <c r="I19" s="86"/>
      <c r="J19" s="86">
        <f t="shared" si="0"/>
        <v>35053.291666666664</v>
      </c>
      <c r="K19" s="84">
        <f t="shared" si="5"/>
        <v>44652</v>
      </c>
      <c r="M19" s="36"/>
      <c r="O19" s="40"/>
      <c r="P19" s="40"/>
      <c r="Q19" s="40"/>
      <c r="R19" s="40"/>
      <c r="S19" s="40"/>
      <c r="T19" s="40"/>
      <c r="U19" s="40"/>
      <c r="V19" s="36"/>
      <c r="W19" s="36"/>
      <c r="X19" s="36"/>
      <c r="Y19" s="36"/>
      <c r="Z19" s="36"/>
      <c r="AB19" s="36"/>
      <c r="AC19" s="36"/>
      <c r="AD19" s="36"/>
      <c r="AE19" s="49"/>
      <c r="AF19" s="36"/>
      <c r="AG19" s="41"/>
      <c r="AH19" s="41"/>
      <c r="AI19" s="36"/>
      <c r="AQ19" s="36"/>
      <c r="AR19" s="36"/>
      <c r="AS19" s="36"/>
      <c r="AT19" s="36"/>
      <c r="AU19" s="36"/>
      <c r="AW19" s="36"/>
      <c r="AX19" s="36"/>
      <c r="AY19" s="36"/>
      <c r="AZ19" s="36"/>
      <c r="BA19" s="36"/>
      <c r="BB19" s="36"/>
      <c r="BC19" s="36"/>
    </row>
    <row r="20" spans="1:63" x14ac:dyDescent="0.25">
      <c r="A20" s="60">
        <v>10</v>
      </c>
      <c r="B20" s="86">
        <f t="shared" si="1"/>
        <v>1062500</v>
      </c>
      <c r="C20" s="86">
        <f t="shared" si="3"/>
        <v>21250</v>
      </c>
      <c r="D20" s="86">
        <f t="shared" si="4"/>
        <v>13537.84375</v>
      </c>
      <c r="E20" s="86"/>
      <c r="F20" s="86">
        <f t="shared" si="2"/>
        <v>0</v>
      </c>
      <c r="G20" s="86"/>
      <c r="H20" s="86"/>
      <c r="I20" s="86"/>
      <c r="J20" s="86">
        <f t="shared" si="0"/>
        <v>34787.84375</v>
      </c>
      <c r="K20" s="84">
        <f t="shared" si="5"/>
        <v>44682</v>
      </c>
      <c r="M20" s="36"/>
      <c r="O20" s="40"/>
      <c r="P20" s="40"/>
      <c r="Q20" s="40"/>
      <c r="R20" s="40"/>
      <c r="S20" s="40"/>
      <c r="T20" s="40"/>
      <c r="U20" s="40"/>
      <c r="V20" s="36"/>
      <c r="W20" s="36"/>
      <c r="X20" s="36"/>
      <c r="Y20" s="36"/>
      <c r="Z20" s="36"/>
      <c r="AB20" s="36"/>
      <c r="AC20" s="36"/>
      <c r="AD20" s="36"/>
      <c r="AE20" s="49"/>
      <c r="AF20" s="36"/>
      <c r="AG20" s="41"/>
      <c r="AH20" s="41"/>
      <c r="AI20" s="36"/>
      <c r="AQ20" s="36"/>
      <c r="AR20" s="36"/>
      <c r="AS20" s="36"/>
      <c r="AT20" s="36"/>
      <c r="AU20" s="36"/>
      <c r="AW20" s="36"/>
      <c r="AX20" s="36"/>
      <c r="AY20" s="36"/>
      <c r="AZ20" s="36"/>
      <c r="BA20" s="36"/>
      <c r="BB20" s="36"/>
      <c r="BC20" s="36"/>
    </row>
    <row r="21" spans="1:63" x14ac:dyDescent="0.25">
      <c r="A21" s="60">
        <v>11</v>
      </c>
      <c r="B21" s="86">
        <f t="shared" si="1"/>
        <v>1041250</v>
      </c>
      <c r="C21" s="86">
        <f t="shared" si="3"/>
        <v>21250</v>
      </c>
      <c r="D21" s="86">
        <f t="shared" si="4"/>
        <v>13272.395833333334</v>
      </c>
      <c r="E21" s="86"/>
      <c r="F21" s="86">
        <f t="shared" si="2"/>
        <v>0</v>
      </c>
      <c r="G21" s="86"/>
      <c r="H21" s="86"/>
      <c r="I21" s="86"/>
      <c r="J21" s="86">
        <f t="shared" si="0"/>
        <v>34522.395833333336</v>
      </c>
      <c r="K21" s="84">
        <f t="shared" si="5"/>
        <v>44713</v>
      </c>
      <c r="M21" s="36"/>
      <c r="O21" s="40"/>
      <c r="P21" s="40"/>
      <c r="Q21" s="40"/>
      <c r="R21" s="40"/>
      <c r="S21" s="40"/>
      <c r="T21" s="40"/>
      <c r="U21" s="40"/>
      <c r="V21" s="36"/>
      <c r="W21" s="36"/>
      <c r="X21" s="36"/>
      <c r="Y21" s="36"/>
      <c r="Z21" s="36"/>
      <c r="AB21" s="36"/>
      <c r="AC21" s="36"/>
      <c r="AD21" s="36"/>
      <c r="AE21" s="49"/>
      <c r="AF21" s="36"/>
      <c r="AG21" s="41"/>
      <c r="AH21" s="41"/>
      <c r="AI21" s="36"/>
      <c r="AQ21" s="36"/>
      <c r="AR21" s="36"/>
      <c r="AS21" s="36"/>
      <c r="AT21" s="36"/>
      <c r="AU21" s="36"/>
      <c r="AW21" s="36"/>
      <c r="AX21" s="36"/>
      <c r="AY21" s="36"/>
      <c r="AZ21" s="36"/>
      <c r="BA21" s="36"/>
      <c r="BB21" s="36"/>
      <c r="BC21" s="36"/>
    </row>
    <row r="22" spans="1:63" s="88" customFormat="1" x14ac:dyDescent="0.25">
      <c r="A22" s="81">
        <v>12</v>
      </c>
      <c r="B22" s="82">
        <f t="shared" si="1"/>
        <v>1020000</v>
      </c>
      <c r="C22" s="82">
        <f t="shared" si="3"/>
        <v>21250</v>
      </c>
      <c r="D22" s="82">
        <f t="shared" si="4"/>
        <v>13006.947916666666</v>
      </c>
      <c r="E22" s="82"/>
      <c r="F22" s="82">
        <f t="shared" si="2"/>
        <v>0</v>
      </c>
      <c r="G22" s="82">
        <f>IF(B22&gt;0,B22*$J$2,0)</f>
        <v>5100</v>
      </c>
      <c r="H22" s="82">
        <f>IF(B22&gt;0,H10,0)</f>
        <v>899.99999999999989</v>
      </c>
      <c r="I22" s="82"/>
      <c r="J22" s="82">
        <f t="shared" si="0"/>
        <v>40256.947916666664</v>
      </c>
      <c r="K22" s="84">
        <f t="shared" si="5"/>
        <v>44743</v>
      </c>
      <c r="M22" s="36"/>
      <c r="N22" s="29"/>
      <c r="O22" s="40"/>
      <c r="P22" s="40"/>
      <c r="Q22" s="40"/>
      <c r="R22" s="40"/>
      <c r="S22" s="40"/>
      <c r="T22" s="40"/>
      <c r="U22" s="40"/>
      <c r="V22" s="36"/>
      <c r="W22" s="36"/>
      <c r="X22" s="36"/>
      <c r="Y22" s="36"/>
      <c r="Z22" s="36"/>
      <c r="AA22" s="29"/>
      <c r="AB22" s="36"/>
      <c r="AC22" s="36"/>
      <c r="AD22" s="36"/>
      <c r="AE22" s="49"/>
      <c r="AF22" s="36"/>
      <c r="AG22" s="41"/>
      <c r="AH22" s="41"/>
      <c r="AI22" s="36"/>
      <c r="AJ22" s="29"/>
      <c r="AK22" s="29"/>
      <c r="AL22" s="29"/>
      <c r="AM22" s="29"/>
      <c r="AN22" s="29"/>
      <c r="AO22" s="29"/>
      <c r="AP22" s="29"/>
      <c r="AQ22" s="36"/>
      <c r="AR22" s="36"/>
      <c r="AS22" s="36"/>
      <c r="AT22" s="36"/>
      <c r="AU22" s="36"/>
      <c r="AV22" s="29"/>
      <c r="AW22" s="36"/>
      <c r="AX22" s="36"/>
      <c r="AY22" s="36"/>
      <c r="AZ22" s="36"/>
      <c r="BA22" s="36"/>
      <c r="BB22" s="36"/>
      <c r="BC22" s="36"/>
      <c r="BD22" s="37"/>
      <c r="BE22" s="37"/>
      <c r="BF22"/>
      <c r="BG22"/>
      <c r="BH22"/>
      <c r="BI22"/>
      <c r="BJ22"/>
      <c r="BK22"/>
    </row>
    <row r="23" spans="1:63" x14ac:dyDescent="0.25">
      <c r="A23" s="60">
        <v>13</v>
      </c>
      <c r="B23" s="86">
        <f t="shared" si="1"/>
        <v>998750</v>
      </c>
      <c r="C23" s="86">
        <f t="shared" ref="C23:C86" si="6">MIN(B22,IF($D$4="Ануїтет",-PMT($G$2/12,$D$6-12,$B$22,0,0)-D23,$D$3/$D$6))</f>
        <v>21250</v>
      </c>
      <c r="D23" s="86">
        <f t="shared" ref="D23:D86" si="7">B22*$G$2/12</f>
        <v>12741.5</v>
      </c>
      <c r="E23" s="86"/>
      <c r="F23" s="86">
        <f t="shared" si="2"/>
        <v>0</v>
      </c>
      <c r="G23" s="86"/>
      <c r="H23" s="86"/>
      <c r="I23" s="86"/>
      <c r="J23" s="86">
        <f t="shared" si="0"/>
        <v>33991.5</v>
      </c>
      <c r="K23" s="84">
        <f t="shared" si="5"/>
        <v>44774</v>
      </c>
      <c r="M23" s="36"/>
      <c r="O23" s="40"/>
      <c r="P23" s="40"/>
      <c r="Q23" s="40"/>
      <c r="R23" s="40"/>
      <c r="S23" s="40"/>
      <c r="T23" s="40"/>
      <c r="U23" s="40"/>
      <c r="V23" s="36"/>
      <c r="W23" s="36"/>
      <c r="X23" s="36"/>
      <c r="Y23" s="36"/>
      <c r="Z23" s="36"/>
      <c r="AB23" s="36"/>
      <c r="AC23" s="36"/>
      <c r="AD23" s="36"/>
      <c r="AE23" s="49"/>
      <c r="AF23" s="36"/>
      <c r="AG23" s="41"/>
      <c r="AH23" s="41"/>
      <c r="AI23" s="36"/>
      <c r="AQ23" s="36"/>
      <c r="AR23" s="36"/>
      <c r="AS23" s="36"/>
      <c r="AT23" s="36"/>
      <c r="AU23" s="36"/>
      <c r="AW23" s="36"/>
      <c r="AX23" s="36"/>
      <c r="AY23" s="36"/>
      <c r="AZ23" s="36"/>
      <c r="BA23" s="36"/>
      <c r="BB23" s="36"/>
      <c r="BC23" s="36"/>
    </row>
    <row r="24" spans="1:63" s="88" customFormat="1" x14ac:dyDescent="0.25">
      <c r="A24" s="89">
        <v>14</v>
      </c>
      <c r="B24" s="90">
        <f t="shared" si="1"/>
        <v>977500</v>
      </c>
      <c r="C24" s="90">
        <f t="shared" si="6"/>
        <v>21250</v>
      </c>
      <c r="D24" s="90">
        <f t="shared" si="7"/>
        <v>12476.052083333334</v>
      </c>
      <c r="E24" s="90"/>
      <c r="F24" s="86">
        <f t="shared" si="2"/>
        <v>0</v>
      </c>
      <c r="G24" s="90"/>
      <c r="H24" s="90"/>
      <c r="I24" s="90"/>
      <c r="J24" s="90">
        <f t="shared" si="0"/>
        <v>33726.052083333336</v>
      </c>
      <c r="K24" s="84">
        <f t="shared" si="5"/>
        <v>44805</v>
      </c>
      <c r="M24" s="36"/>
      <c r="N24" s="29"/>
      <c r="O24" s="40"/>
      <c r="P24" s="40"/>
      <c r="Q24" s="40"/>
      <c r="R24" s="40"/>
      <c r="S24" s="40"/>
      <c r="T24" s="40"/>
      <c r="U24" s="40"/>
      <c r="V24" s="36"/>
      <c r="W24" s="36"/>
      <c r="X24" s="36"/>
      <c r="Y24" s="36"/>
      <c r="Z24" s="36"/>
      <c r="AA24" s="29"/>
      <c r="AB24" s="36"/>
      <c r="AC24" s="36"/>
      <c r="AD24" s="36"/>
      <c r="AE24" s="49"/>
      <c r="AF24" s="36"/>
      <c r="AG24" s="41"/>
      <c r="AH24" s="41"/>
      <c r="AI24" s="36"/>
      <c r="AJ24" s="29"/>
      <c r="AK24" s="29"/>
      <c r="AL24" s="29"/>
      <c r="AM24" s="29"/>
      <c r="AN24" s="29"/>
      <c r="AO24" s="29"/>
      <c r="AP24" s="29"/>
      <c r="AQ24" s="36"/>
      <c r="AR24" s="36"/>
      <c r="AS24" s="36"/>
      <c r="AT24" s="36"/>
      <c r="AU24" s="36"/>
      <c r="AV24" s="29"/>
      <c r="AW24" s="36"/>
      <c r="AX24" s="36"/>
      <c r="AY24" s="36"/>
      <c r="AZ24" s="36"/>
      <c r="BA24" s="36"/>
      <c r="BB24" s="36"/>
      <c r="BC24" s="36"/>
      <c r="BD24" s="37"/>
      <c r="BE24" s="37"/>
      <c r="BF24"/>
      <c r="BG24"/>
      <c r="BH24"/>
      <c r="BI24"/>
      <c r="BJ24"/>
      <c r="BK24"/>
    </row>
    <row r="25" spans="1:63" x14ac:dyDescent="0.25">
      <c r="A25" s="60">
        <v>15</v>
      </c>
      <c r="B25" s="86">
        <f t="shared" si="1"/>
        <v>956250</v>
      </c>
      <c r="C25" s="86">
        <f t="shared" si="6"/>
        <v>21250</v>
      </c>
      <c r="D25" s="86">
        <f t="shared" si="7"/>
        <v>12210.604166666666</v>
      </c>
      <c r="E25" s="86"/>
      <c r="F25" s="86">
        <f t="shared" si="2"/>
        <v>0</v>
      </c>
      <c r="G25" s="86"/>
      <c r="H25" s="86"/>
      <c r="I25" s="86"/>
      <c r="J25" s="86">
        <f t="shared" si="0"/>
        <v>33460.604166666664</v>
      </c>
      <c r="K25" s="84">
        <f t="shared" si="5"/>
        <v>44835</v>
      </c>
      <c r="M25" s="36"/>
      <c r="O25" s="40"/>
      <c r="P25" s="40"/>
      <c r="Q25" s="40"/>
      <c r="R25" s="40"/>
      <c r="S25" s="40"/>
      <c r="T25" s="40"/>
      <c r="U25" s="40"/>
      <c r="V25" s="36"/>
      <c r="W25" s="36"/>
      <c r="X25" s="36"/>
      <c r="Y25" s="36"/>
      <c r="Z25" s="36"/>
      <c r="AB25" s="36"/>
      <c r="AC25" s="36"/>
      <c r="AD25" s="36"/>
      <c r="AE25" s="49"/>
      <c r="AF25" s="36"/>
      <c r="AG25" s="41"/>
      <c r="AH25" s="41"/>
      <c r="AI25" s="36"/>
      <c r="AQ25" s="36"/>
      <c r="AR25" s="36"/>
      <c r="AS25" s="36"/>
      <c r="AT25" s="36"/>
      <c r="AU25" s="36"/>
      <c r="AW25" s="36"/>
      <c r="AX25" s="36"/>
      <c r="AY25" s="36"/>
      <c r="AZ25" s="36"/>
      <c r="BA25" s="36"/>
      <c r="BB25" s="36"/>
      <c r="BC25" s="36"/>
    </row>
    <row r="26" spans="1:63" x14ac:dyDescent="0.25">
      <c r="A26" s="60">
        <v>16</v>
      </c>
      <c r="B26" s="86">
        <f t="shared" si="1"/>
        <v>935000</v>
      </c>
      <c r="C26" s="86">
        <f t="shared" si="6"/>
        <v>21250</v>
      </c>
      <c r="D26" s="86">
        <f t="shared" si="7"/>
        <v>11945.15625</v>
      </c>
      <c r="E26" s="86"/>
      <c r="F26" s="86">
        <f t="shared" si="2"/>
        <v>0</v>
      </c>
      <c r="G26" s="86"/>
      <c r="H26" s="86"/>
      <c r="I26" s="86"/>
      <c r="J26" s="86">
        <f t="shared" si="0"/>
        <v>33195.15625</v>
      </c>
      <c r="K26" s="84">
        <f t="shared" si="5"/>
        <v>44866</v>
      </c>
      <c r="M26" s="36"/>
      <c r="O26" s="40"/>
      <c r="P26" s="40"/>
      <c r="Q26" s="40"/>
      <c r="R26" s="40"/>
      <c r="S26" s="40"/>
      <c r="T26" s="40"/>
      <c r="U26" s="40"/>
      <c r="V26" s="36"/>
      <c r="W26" s="36"/>
      <c r="X26" s="36"/>
      <c r="Y26" s="36"/>
      <c r="Z26" s="36"/>
      <c r="AB26" s="36"/>
      <c r="AC26" s="36"/>
      <c r="AD26" s="36"/>
      <c r="AE26" s="49"/>
      <c r="AF26" s="36"/>
      <c r="AG26" s="41"/>
      <c r="AH26" s="41"/>
      <c r="AI26" s="36"/>
      <c r="AQ26" s="36"/>
      <c r="AR26" s="36"/>
      <c r="AS26" s="36"/>
      <c r="AT26" s="36"/>
      <c r="AU26" s="36"/>
      <c r="AW26" s="36"/>
      <c r="AX26" s="36"/>
      <c r="AY26" s="36"/>
      <c r="AZ26" s="36"/>
      <c r="BA26" s="36"/>
      <c r="BB26" s="36"/>
      <c r="BC26" s="36"/>
    </row>
    <row r="27" spans="1:63" x14ac:dyDescent="0.25">
      <c r="A27" s="60">
        <v>17</v>
      </c>
      <c r="B27" s="86">
        <f t="shared" si="1"/>
        <v>913750</v>
      </c>
      <c r="C27" s="86">
        <f t="shared" si="6"/>
        <v>21250</v>
      </c>
      <c r="D27" s="86">
        <f t="shared" si="7"/>
        <v>11679.708333333334</v>
      </c>
      <c r="E27" s="86"/>
      <c r="F27" s="86">
        <f t="shared" si="2"/>
        <v>0</v>
      </c>
      <c r="G27" s="86"/>
      <c r="H27" s="86"/>
      <c r="I27" s="86"/>
      <c r="J27" s="86">
        <f t="shared" si="0"/>
        <v>32929.708333333336</v>
      </c>
      <c r="K27" s="84">
        <f t="shared" si="5"/>
        <v>44896</v>
      </c>
      <c r="M27" s="36"/>
      <c r="O27" s="40"/>
      <c r="P27" s="40"/>
      <c r="Q27" s="40"/>
      <c r="R27" s="40"/>
      <c r="S27" s="40"/>
      <c r="T27" s="40"/>
      <c r="U27" s="40"/>
      <c r="V27" s="36"/>
      <c r="W27" s="36"/>
      <c r="X27" s="36"/>
      <c r="Y27" s="36"/>
      <c r="Z27" s="36"/>
      <c r="AB27" s="36"/>
      <c r="AC27" s="36"/>
      <c r="AD27" s="36"/>
      <c r="AE27" s="49"/>
      <c r="AF27" s="36"/>
      <c r="AG27" s="41"/>
      <c r="AH27" s="41"/>
      <c r="AI27" s="36"/>
      <c r="AQ27" s="36"/>
      <c r="AR27" s="36"/>
      <c r="AS27" s="36"/>
      <c r="AT27" s="36"/>
      <c r="AU27" s="36"/>
      <c r="AW27" s="36"/>
      <c r="AX27" s="36"/>
      <c r="AY27" s="36"/>
      <c r="AZ27" s="36"/>
      <c r="BA27" s="36"/>
      <c r="BB27" s="36"/>
      <c r="BC27" s="36"/>
    </row>
    <row r="28" spans="1:63" x14ac:dyDescent="0.25">
      <c r="A28" s="60">
        <v>18</v>
      </c>
      <c r="B28" s="86">
        <f t="shared" si="1"/>
        <v>892500</v>
      </c>
      <c r="C28" s="86">
        <f t="shared" si="6"/>
        <v>21250</v>
      </c>
      <c r="D28" s="86">
        <f t="shared" si="7"/>
        <v>11414.260416666666</v>
      </c>
      <c r="E28" s="86"/>
      <c r="F28" s="86">
        <f t="shared" si="2"/>
        <v>0</v>
      </c>
      <c r="G28" s="86"/>
      <c r="H28" s="86"/>
      <c r="I28" s="86"/>
      <c r="J28" s="86">
        <f t="shared" si="0"/>
        <v>32664.260416666664</v>
      </c>
      <c r="K28" s="84">
        <f t="shared" si="5"/>
        <v>44927</v>
      </c>
      <c r="M28" s="36"/>
      <c r="O28" s="40"/>
      <c r="P28" s="40"/>
      <c r="Q28" s="40"/>
      <c r="R28" s="40"/>
      <c r="S28" s="40"/>
      <c r="T28" s="40"/>
      <c r="U28" s="40"/>
      <c r="V28" s="36"/>
      <c r="W28" s="36"/>
      <c r="X28" s="36"/>
      <c r="Y28" s="36"/>
      <c r="Z28" s="36"/>
      <c r="AB28" s="36"/>
      <c r="AC28" s="36"/>
      <c r="AD28" s="36"/>
      <c r="AE28" s="49"/>
      <c r="AF28" s="36"/>
      <c r="AG28" s="41"/>
      <c r="AH28" s="41"/>
      <c r="AI28" s="36"/>
      <c r="AQ28" s="36"/>
      <c r="AR28" s="36"/>
      <c r="AS28" s="36"/>
      <c r="AT28" s="36"/>
      <c r="AU28" s="36"/>
      <c r="AW28" s="36"/>
      <c r="AX28" s="36"/>
      <c r="AY28" s="36"/>
      <c r="AZ28" s="36"/>
      <c r="BA28" s="36"/>
      <c r="BB28" s="36"/>
      <c r="BC28" s="36"/>
    </row>
    <row r="29" spans="1:63" x14ac:dyDescent="0.25">
      <c r="A29" s="60">
        <v>19</v>
      </c>
      <c r="B29" s="86">
        <f t="shared" si="1"/>
        <v>871250</v>
      </c>
      <c r="C29" s="86">
        <f t="shared" si="6"/>
        <v>21250</v>
      </c>
      <c r="D29" s="86">
        <f t="shared" si="7"/>
        <v>11148.8125</v>
      </c>
      <c r="E29" s="86"/>
      <c r="F29" s="86">
        <f t="shared" si="2"/>
        <v>0</v>
      </c>
      <c r="G29" s="86"/>
      <c r="H29" s="86"/>
      <c r="I29" s="86"/>
      <c r="J29" s="86">
        <f t="shared" si="0"/>
        <v>32398.8125</v>
      </c>
      <c r="K29" s="84">
        <f t="shared" si="5"/>
        <v>44958</v>
      </c>
      <c r="M29" s="36"/>
      <c r="O29" s="40"/>
      <c r="P29" s="40"/>
      <c r="Q29" s="40"/>
      <c r="R29" s="40"/>
      <c r="S29" s="40"/>
      <c r="T29" s="40"/>
      <c r="U29" s="40"/>
      <c r="V29" s="36"/>
      <c r="W29" s="36"/>
      <c r="X29" s="36"/>
      <c r="Y29" s="36"/>
      <c r="Z29" s="36"/>
      <c r="AB29" s="36"/>
      <c r="AC29" s="36"/>
      <c r="AD29" s="36"/>
      <c r="AE29" s="49"/>
      <c r="AF29" s="36"/>
      <c r="AG29" s="41"/>
      <c r="AH29" s="41"/>
      <c r="AI29" s="36"/>
      <c r="AQ29" s="36"/>
      <c r="AR29" s="36"/>
      <c r="AS29" s="36"/>
      <c r="AT29" s="36"/>
      <c r="AU29" s="36"/>
      <c r="AW29" s="36"/>
      <c r="AX29" s="36"/>
      <c r="AY29" s="36"/>
      <c r="AZ29" s="36"/>
      <c r="BA29" s="36"/>
      <c r="BB29" s="36"/>
      <c r="BC29" s="36"/>
    </row>
    <row r="30" spans="1:63" x14ac:dyDescent="0.25">
      <c r="A30" s="60">
        <v>20</v>
      </c>
      <c r="B30" s="86">
        <f t="shared" si="1"/>
        <v>850000</v>
      </c>
      <c r="C30" s="86">
        <f t="shared" si="6"/>
        <v>21250</v>
      </c>
      <c r="D30" s="86">
        <f t="shared" si="7"/>
        <v>10883.364583333334</v>
      </c>
      <c r="E30" s="86"/>
      <c r="F30" s="86">
        <f t="shared" si="2"/>
        <v>0</v>
      </c>
      <c r="G30" s="86"/>
      <c r="H30" s="86"/>
      <c r="I30" s="86"/>
      <c r="J30" s="86">
        <f t="shared" si="0"/>
        <v>32133.364583333336</v>
      </c>
      <c r="K30" s="84">
        <f t="shared" si="5"/>
        <v>44986</v>
      </c>
      <c r="M30" s="36"/>
      <c r="O30" s="40"/>
      <c r="P30" s="40"/>
      <c r="Q30" s="40"/>
      <c r="R30" s="40"/>
      <c r="S30" s="40"/>
      <c r="T30" s="40"/>
      <c r="U30" s="40"/>
      <c r="V30" s="36"/>
      <c r="W30" s="36"/>
      <c r="X30" s="36"/>
      <c r="Y30" s="36"/>
      <c r="Z30" s="36"/>
      <c r="AB30" s="36"/>
      <c r="AC30" s="36"/>
      <c r="AD30" s="36"/>
      <c r="AE30" s="49"/>
      <c r="AF30" s="36"/>
      <c r="AG30" s="41"/>
      <c r="AH30" s="41"/>
      <c r="AI30" s="36"/>
      <c r="AQ30" s="36"/>
      <c r="AR30" s="36"/>
      <c r="AS30" s="36"/>
      <c r="AT30" s="36"/>
      <c r="AU30" s="36"/>
      <c r="AW30" s="36"/>
      <c r="AX30" s="36"/>
      <c r="AY30" s="36"/>
      <c r="AZ30" s="36"/>
      <c r="BA30" s="36"/>
      <c r="BB30" s="36"/>
      <c r="BC30" s="36"/>
    </row>
    <row r="31" spans="1:63" x14ac:dyDescent="0.25">
      <c r="A31" s="60">
        <v>21</v>
      </c>
      <c r="B31" s="86">
        <f t="shared" si="1"/>
        <v>828750</v>
      </c>
      <c r="C31" s="86">
        <f t="shared" si="6"/>
        <v>21250</v>
      </c>
      <c r="D31" s="86">
        <f t="shared" si="7"/>
        <v>10617.916666666666</v>
      </c>
      <c r="E31" s="86"/>
      <c r="F31" s="86">
        <f t="shared" si="2"/>
        <v>0</v>
      </c>
      <c r="G31" s="86"/>
      <c r="H31" s="86"/>
      <c r="I31" s="86"/>
      <c r="J31" s="86">
        <f t="shared" si="0"/>
        <v>31867.916666666664</v>
      </c>
      <c r="K31" s="84">
        <f t="shared" si="5"/>
        <v>45017</v>
      </c>
      <c r="M31" s="36"/>
      <c r="O31" s="40"/>
      <c r="P31" s="40"/>
      <c r="Q31" s="40"/>
      <c r="R31" s="40"/>
      <c r="S31" s="40"/>
      <c r="T31" s="40"/>
      <c r="U31" s="40"/>
      <c r="V31" s="36"/>
      <c r="W31" s="36"/>
      <c r="X31" s="36"/>
      <c r="Y31" s="36"/>
      <c r="Z31" s="36"/>
      <c r="AB31" s="36"/>
      <c r="AC31" s="36"/>
      <c r="AD31" s="36"/>
      <c r="AE31" s="49"/>
      <c r="AF31" s="36"/>
      <c r="AG31" s="41"/>
      <c r="AH31" s="41"/>
      <c r="AI31" s="36"/>
      <c r="AQ31" s="36"/>
      <c r="AR31" s="36"/>
      <c r="AS31" s="36"/>
      <c r="AT31" s="36"/>
      <c r="AU31" s="36"/>
      <c r="AW31" s="36"/>
      <c r="AX31" s="36"/>
      <c r="AY31" s="36"/>
      <c r="AZ31" s="36"/>
      <c r="BA31" s="36"/>
      <c r="BB31" s="36"/>
      <c r="BC31" s="36"/>
    </row>
    <row r="32" spans="1:63" x14ac:dyDescent="0.25">
      <c r="A32" s="60">
        <v>22</v>
      </c>
      <c r="B32" s="86">
        <f t="shared" si="1"/>
        <v>807500</v>
      </c>
      <c r="C32" s="86">
        <f t="shared" si="6"/>
        <v>21250</v>
      </c>
      <c r="D32" s="86">
        <f t="shared" si="7"/>
        <v>10352.46875</v>
      </c>
      <c r="E32" s="86"/>
      <c r="F32" s="86">
        <f t="shared" si="2"/>
        <v>0</v>
      </c>
      <c r="G32" s="86"/>
      <c r="H32" s="86"/>
      <c r="I32" s="86"/>
      <c r="J32" s="86">
        <f t="shared" si="0"/>
        <v>31602.46875</v>
      </c>
      <c r="K32" s="84">
        <f t="shared" si="5"/>
        <v>45047</v>
      </c>
      <c r="M32" s="36"/>
      <c r="O32" s="40"/>
      <c r="P32" s="40"/>
      <c r="Q32" s="40"/>
      <c r="R32" s="40"/>
      <c r="S32" s="40"/>
      <c r="T32" s="40"/>
      <c r="U32" s="40"/>
      <c r="V32" s="36"/>
      <c r="W32" s="36"/>
      <c r="X32" s="36"/>
      <c r="Y32" s="36"/>
      <c r="Z32" s="36"/>
      <c r="AB32" s="36"/>
      <c r="AC32" s="36"/>
      <c r="AD32" s="36"/>
      <c r="AE32" s="49"/>
      <c r="AF32" s="36"/>
      <c r="AG32" s="41"/>
      <c r="AH32" s="41"/>
      <c r="AI32" s="36"/>
      <c r="AQ32" s="36"/>
      <c r="AR32" s="36"/>
      <c r="AS32" s="36"/>
      <c r="AT32" s="36"/>
      <c r="AU32" s="36"/>
      <c r="AW32" s="36"/>
      <c r="AX32" s="36"/>
      <c r="AY32" s="36"/>
      <c r="AZ32" s="36"/>
      <c r="BA32" s="36"/>
      <c r="BB32" s="36"/>
      <c r="BC32" s="36"/>
    </row>
    <row r="33" spans="1:63" x14ac:dyDescent="0.25">
      <c r="A33" s="60">
        <v>23</v>
      </c>
      <c r="B33" s="86">
        <f t="shared" si="1"/>
        <v>786250</v>
      </c>
      <c r="C33" s="86">
        <f t="shared" si="6"/>
        <v>21250</v>
      </c>
      <c r="D33" s="86">
        <f t="shared" si="7"/>
        <v>10087.020833333334</v>
      </c>
      <c r="E33" s="86"/>
      <c r="F33" s="86">
        <f t="shared" si="2"/>
        <v>0</v>
      </c>
      <c r="G33" s="86"/>
      <c r="H33" s="86"/>
      <c r="I33" s="86"/>
      <c r="J33" s="86">
        <f t="shared" si="0"/>
        <v>31337.020833333336</v>
      </c>
      <c r="K33" s="84">
        <f t="shared" si="5"/>
        <v>45078</v>
      </c>
      <c r="M33" s="36"/>
      <c r="O33" s="40"/>
      <c r="P33" s="40"/>
      <c r="Q33" s="40"/>
      <c r="R33" s="40"/>
      <c r="S33" s="40"/>
      <c r="T33" s="40"/>
      <c r="U33" s="40"/>
      <c r="V33" s="36"/>
      <c r="W33" s="36"/>
      <c r="X33" s="36"/>
      <c r="Y33" s="36"/>
      <c r="Z33" s="36"/>
      <c r="AB33" s="36"/>
      <c r="AC33" s="36"/>
      <c r="AD33" s="36"/>
      <c r="AE33" s="49"/>
      <c r="AF33" s="36"/>
      <c r="AG33" s="41"/>
      <c r="AH33" s="41"/>
      <c r="AI33" s="36"/>
      <c r="AQ33" s="36"/>
      <c r="AR33" s="36"/>
      <c r="AS33" s="36"/>
      <c r="AT33" s="36"/>
      <c r="AU33" s="36"/>
      <c r="AW33" s="36"/>
      <c r="AX33" s="36"/>
      <c r="AY33" s="36"/>
      <c r="AZ33" s="36"/>
      <c r="BA33" s="36"/>
      <c r="BB33" s="36"/>
      <c r="BC33" s="36"/>
    </row>
    <row r="34" spans="1:63" s="88" customFormat="1" x14ac:dyDescent="0.25">
      <c r="A34" s="81">
        <v>24</v>
      </c>
      <c r="B34" s="82">
        <f t="shared" si="1"/>
        <v>765000</v>
      </c>
      <c r="C34" s="82">
        <f t="shared" si="6"/>
        <v>21250</v>
      </c>
      <c r="D34" s="82">
        <f t="shared" si="7"/>
        <v>9821.5729166666661</v>
      </c>
      <c r="E34" s="82"/>
      <c r="F34" s="82">
        <f t="shared" si="2"/>
        <v>0</v>
      </c>
      <c r="G34" s="82">
        <f>IF(B34&gt;0,B34*$J$2,0)</f>
        <v>3825</v>
      </c>
      <c r="H34" s="82">
        <f>IF(B34&gt;0,H22,0)</f>
        <v>899.99999999999989</v>
      </c>
      <c r="I34" s="82"/>
      <c r="J34" s="82">
        <f t="shared" si="0"/>
        <v>35796.572916666664</v>
      </c>
      <c r="K34" s="84">
        <f t="shared" si="5"/>
        <v>45108</v>
      </c>
      <c r="M34" s="36"/>
      <c r="N34" s="29"/>
      <c r="O34" s="40"/>
      <c r="P34" s="40"/>
      <c r="Q34" s="40"/>
      <c r="R34" s="40"/>
      <c r="S34" s="40"/>
      <c r="T34" s="40"/>
      <c r="U34" s="40"/>
      <c r="V34" s="36"/>
      <c r="W34" s="36"/>
      <c r="X34" s="36"/>
      <c r="Y34" s="36"/>
      <c r="Z34" s="36"/>
      <c r="AA34" s="29"/>
      <c r="AB34" s="36"/>
      <c r="AC34" s="36"/>
      <c r="AD34" s="36"/>
      <c r="AE34" s="49"/>
      <c r="AF34" s="36"/>
      <c r="AG34" s="41"/>
      <c r="AH34" s="41"/>
      <c r="AI34" s="36"/>
      <c r="AJ34" s="29"/>
      <c r="AK34" s="29"/>
      <c r="AL34" s="29"/>
      <c r="AM34" s="29"/>
      <c r="AN34" s="29"/>
      <c r="AO34" s="29"/>
      <c r="AP34" s="29"/>
      <c r="AQ34" s="36"/>
      <c r="AR34" s="36"/>
      <c r="AS34" s="36"/>
      <c r="AT34" s="36"/>
      <c r="AU34" s="36"/>
      <c r="AV34" s="29"/>
      <c r="AW34" s="36"/>
      <c r="AX34" s="36"/>
      <c r="AY34" s="36"/>
      <c r="AZ34" s="36"/>
      <c r="BA34" s="36"/>
      <c r="BB34" s="36"/>
      <c r="BC34" s="36"/>
      <c r="BD34" s="37"/>
      <c r="BE34" s="37"/>
      <c r="BF34"/>
      <c r="BG34"/>
      <c r="BH34"/>
      <c r="BI34"/>
      <c r="BJ34"/>
      <c r="BK34"/>
    </row>
    <row r="35" spans="1:63" x14ac:dyDescent="0.25">
      <c r="A35" s="60">
        <v>25</v>
      </c>
      <c r="B35" s="86">
        <f t="shared" si="1"/>
        <v>743750</v>
      </c>
      <c r="C35" s="86">
        <f t="shared" si="6"/>
        <v>21250</v>
      </c>
      <c r="D35" s="86">
        <f t="shared" si="7"/>
        <v>9556.125</v>
      </c>
      <c r="E35" s="86"/>
      <c r="F35" s="86">
        <f t="shared" si="2"/>
        <v>0</v>
      </c>
      <c r="G35" s="86"/>
      <c r="H35" s="86"/>
      <c r="I35" s="86"/>
      <c r="J35" s="86">
        <f t="shared" si="0"/>
        <v>30806.125</v>
      </c>
      <c r="K35" s="84">
        <f t="shared" si="5"/>
        <v>45139</v>
      </c>
      <c r="M35" s="36"/>
      <c r="O35" s="40"/>
      <c r="P35" s="40"/>
      <c r="Q35" s="40"/>
      <c r="R35" s="40"/>
      <c r="S35" s="40"/>
      <c r="T35" s="40"/>
      <c r="U35" s="40"/>
      <c r="V35" s="36"/>
      <c r="W35" s="36"/>
      <c r="X35" s="36"/>
      <c r="Y35" s="36"/>
      <c r="Z35" s="36"/>
      <c r="AB35" s="36"/>
      <c r="AC35" s="36"/>
      <c r="AD35" s="36"/>
      <c r="AE35" s="49"/>
      <c r="AF35" s="36"/>
      <c r="AG35" s="41"/>
      <c r="AH35" s="41"/>
      <c r="AI35" s="36"/>
      <c r="AQ35" s="36"/>
      <c r="AR35" s="36"/>
      <c r="AS35" s="36"/>
      <c r="AT35" s="36"/>
      <c r="AU35" s="36"/>
      <c r="AW35" s="36"/>
      <c r="AX35" s="36"/>
      <c r="AY35" s="36"/>
      <c r="AZ35" s="36"/>
      <c r="BA35" s="36"/>
      <c r="BB35" s="36"/>
      <c r="BC35" s="36"/>
    </row>
    <row r="36" spans="1:63" x14ac:dyDescent="0.25">
      <c r="A36" s="60">
        <v>26</v>
      </c>
      <c r="B36" s="86">
        <f t="shared" si="1"/>
        <v>722500</v>
      </c>
      <c r="C36" s="86">
        <f t="shared" si="6"/>
        <v>21250</v>
      </c>
      <c r="D36" s="86">
        <f t="shared" si="7"/>
        <v>9290.6770833333339</v>
      </c>
      <c r="E36" s="86"/>
      <c r="F36" s="86">
        <f t="shared" si="2"/>
        <v>0</v>
      </c>
      <c r="G36" s="86"/>
      <c r="H36" s="86"/>
      <c r="I36" s="86"/>
      <c r="J36" s="86">
        <f t="shared" si="0"/>
        <v>30540.677083333336</v>
      </c>
      <c r="K36" s="84">
        <f t="shared" si="5"/>
        <v>45170</v>
      </c>
      <c r="M36" s="36"/>
      <c r="O36" s="40"/>
      <c r="P36" s="40"/>
      <c r="Q36" s="40"/>
      <c r="R36" s="40"/>
      <c r="S36" s="40"/>
      <c r="T36" s="40"/>
      <c r="U36" s="40"/>
      <c r="V36" s="36"/>
      <c r="W36" s="36"/>
      <c r="X36" s="36"/>
      <c r="Y36" s="36"/>
      <c r="Z36" s="36"/>
      <c r="AB36" s="36"/>
      <c r="AC36" s="36"/>
      <c r="AD36" s="36"/>
      <c r="AE36" s="49"/>
      <c r="AF36" s="36"/>
      <c r="AG36" s="41"/>
      <c r="AH36" s="41"/>
      <c r="AI36" s="36"/>
      <c r="AQ36" s="36"/>
      <c r="AR36" s="36"/>
      <c r="AS36" s="36"/>
      <c r="AT36" s="36"/>
      <c r="AU36" s="36"/>
      <c r="AW36" s="36"/>
      <c r="AX36" s="36"/>
      <c r="AY36" s="36"/>
      <c r="AZ36" s="36"/>
      <c r="BA36" s="36"/>
      <c r="BB36" s="36"/>
      <c r="BC36" s="36"/>
    </row>
    <row r="37" spans="1:63" x14ac:dyDescent="0.25">
      <c r="A37" s="60">
        <v>27</v>
      </c>
      <c r="B37" s="86">
        <f t="shared" si="1"/>
        <v>701250</v>
      </c>
      <c r="C37" s="86">
        <f t="shared" si="6"/>
        <v>21250</v>
      </c>
      <c r="D37" s="86">
        <f t="shared" si="7"/>
        <v>9025.2291666666661</v>
      </c>
      <c r="E37" s="86"/>
      <c r="F37" s="86">
        <f t="shared" si="2"/>
        <v>0</v>
      </c>
      <c r="G37" s="86"/>
      <c r="H37" s="86"/>
      <c r="I37" s="86"/>
      <c r="J37" s="86">
        <f t="shared" si="0"/>
        <v>30275.229166666664</v>
      </c>
      <c r="K37" s="84">
        <f t="shared" si="5"/>
        <v>45200</v>
      </c>
      <c r="M37" s="36"/>
      <c r="O37" s="40"/>
      <c r="P37" s="40"/>
      <c r="Q37" s="40"/>
      <c r="R37" s="40"/>
      <c r="S37" s="40"/>
      <c r="T37" s="40"/>
      <c r="U37" s="40"/>
      <c r="V37" s="36"/>
      <c r="W37" s="36"/>
      <c r="X37" s="36"/>
      <c r="Y37" s="36"/>
      <c r="Z37" s="36"/>
      <c r="AB37" s="36"/>
      <c r="AC37" s="36"/>
      <c r="AD37" s="36"/>
      <c r="AE37" s="49"/>
      <c r="AF37" s="36"/>
      <c r="AG37" s="41"/>
      <c r="AH37" s="41"/>
      <c r="AI37" s="36"/>
      <c r="AQ37" s="36"/>
      <c r="AR37" s="36"/>
      <c r="AS37" s="36"/>
      <c r="AT37" s="36"/>
      <c r="AU37" s="36"/>
      <c r="AW37" s="36"/>
      <c r="AX37" s="36"/>
      <c r="AY37" s="36"/>
      <c r="AZ37" s="36"/>
      <c r="BA37" s="36"/>
      <c r="BB37" s="36"/>
      <c r="BC37" s="36"/>
    </row>
    <row r="38" spans="1:63" x14ac:dyDescent="0.25">
      <c r="A38" s="60">
        <v>28</v>
      </c>
      <c r="B38" s="86">
        <f t="shared" si="1"/>
        <v>680000</v>
      </c>
      <c r="C38" s="86">
        <f t="shared" si="6"/>
        <v>21250</v>
      </c>
      <c r="D38" s="86">
        <f t="shared" si="7"/>
        <v>8759.78125</v>
      </c>
      <c r="E38" s="86"/>
      <c r="F38" s="86">
        <f t="shared" si="2"/>
        <v>0</v>
      </c>
      <c r="G38" s="86"/>
      <c r="H38" s="86"/>
      <c r="I38" s="86"/>
      <c r="J38" s="86">
        <f t="shared" si="0"/>
        <v>30009.78125</v>
      </c>
      <c r="K38" s="84">
        <f t="shared" si="5"/>
        <v>45231</v>
      </c>
      <c r="M38" s="36"/>
      <c r="O38" s="40"/>
      <c r="P38" s="40"/>
      <c r="Q38" s="40"/>
      <c r="R38" s="40"/>
      <c r="S38" s="40"/>
      <c r="T38" s="40"/>
      <c r="U38" s="40"/>
      <c r="V38" s="36"/>
      <c r="W38" s="36"/>
      <c r="X38" s="36"/>
      <c r="Y38" s="36"/>
      <c r="Z38" s="36"/>
      <c r="AB38" s="36"/>
      <c r="AC38" s="36"/>
      <c r="AD38" s="36"/>
      <c r="AE38" s="49"/>
      <c r="AF38" s="36"/>
      <c r="AG38" s="41"/>
      <c r="AH38" s="41"/>
      <c r="AI38" s="36"/>
      <c r="AQ38" s="36"/>
      <c r="AR38" s="36"/>
      <c r="AS38" s="36"/>
      <c r="AT38" s="36"/>
      <c r="AU38" s="36"/>
      <c r="AW38" s="36"/>
      <c r="AX38" s="36"/>
      <c r="AY38" s="36"/>
      <c r="AZ38" s="36"/>
      <c r="BA38" s="36"/>
      <c r="BB38" s="36"/>
      <c r="BC38" s="36"/>
    </row>
    <row r="39" spans="1:63" x14ac:dyDescent="0.25">
      <c r="A39" s="60">
        <v>29</v>
      </c>
      <c r="B39" s="86">
        <f t="shared" si="1"/>
        <v>658750</v>
      </c>
      <c r="C39" s="86">
        <f t="shared" si="6"/>
        <v>21250</v>
      </c>
      <c r="D39" s="86">
        <f t="shared" si="7"/>
        <v>8494.3333333333339</v>
      </c>
      <c r="E39" s="86"/>
      <c r="F39" s="86">
        <f t="shared" si="2"/>
        <v>0</v>
      </c>
      <c r="G39" s="86"/>
      <c r="H39" s="86"/>
      <c r="I39" s="86"/>
      <c r="J39" s="86">
        <f t="shared" si="0"/>
        <v>29744.333333333336</v>
      </c>
      <c r="K39" s="84">
        <f t="shared" si="5"/>
        <v>45261</v>
      </c>
      <c r="M39" s="36"/>
      <c r="O39" s="40"/>
      <c r="P39" s="40"/>
      <c r="Q39" s="40"/>
      <c r="R39" s="40"/>
      <c r="S39" s="40"/>
      <c r="T39" s="40"/>
      <c r="U39" s="40"/>
      <c r="V39" s="36"/>
      <c r="W39" s="36"/>
      <c r="X39" s="36"/>
      <c r="Y39" s="36"/>
      <c r="Z39" s="36"/>
      <c r="AB39" s="36"/>
      <c r="AC39" s="36"/>
      <c r="AD39" s="36"/>
      <c r="AE39" s="49"/>
      <c r="AF39" s="36"/>
      <c r="AG39" s="41"/>
      <c r="AH39" s="41"/>
      <c r="AI39" s="36"/>
      <c r="AQ39" s="36"/>
      <c r="AR39" s="36"/>
      <c r="AS39" s="36"/>
      <c r="AT39" s="36"/>
      <c r="AU39" s="36"/>
      <c r="AW39" s="36"/>
      <c r="AX39" s="36"/>
      <c r="AY39" s="36"/>
      <c r="AZ39" s="36"/>
      <c r="BA39" s="36"/>
      <c r="BB39" s="36"/>
      <c r="BC39" s="36"/>
    </row>
    <row r="40" spans="1:63" s="88" customFormat="1" x14ac:dyDescent="0.25">
      <c r="A40" s="89">
        <v>30</v>
      </c>
      <c r="B40" s="90">
        <f t="shared" si="1"/>
        <v>637500</v>
      </c>
      <c r="C40" s="90">
        <f t="shared" si="6"/>
        <v>21250</v>
      </c>
      <c r="D40" s="90">
        <f t="shared" si="7"/>
        <v>8228.8854166666661</v>
      </c>
      <c r="E40" s="90"/>
      <c r="F40" s="86">
        <f t="shared" si="2"/>
        <v>0</v>
      </c>
      <c r="G40" s="90"/>
      <c r="H40" s="90"/>
      <c r="I40" s="90"/>
      <c r="J40" s="90">
        <f t="shared" si="0"/>
        <v>29478.885416666664</v>
      </c>
      <c r="K40" s="84">
        <f t="shared" si="5"/>
        <v>45292</v>
      </c>
      <c r="M40" s="36"/>
      <c r="N40" s="29"/>
      <c r="O40" s="40"/>
      <c r="P40" s="40"/>
      <c r="Q40" s="40"/>
      <c r="R40" s="40"/>
      <c r="S40" s="40"/>
      <c r="T40" s="40"/>
      <c r="U40" s="40"/>
      <c r="V40" s="36"/>
      <c r="W40" s="36"/>
      <c r="X40" s="36"/>
      <c r="Y40" s="36"/>
      <c r="Z40" s="36"/>
      <c r="AA40" s="29"/>
      <c r="AB40" s="36"/>
      <c r="AC40" s="36"/>
      <c r="AD40" s="36"/>
      <c r="AE40" s="49"/>
      <c r="AF40" s="36"/>
      <c r="AG40" s="41"/>
      <c r="AH40" s="41"/>
      <c r="AI40" s="36"/>
      <c r="AJ40" s="29"/>
      <c r="AK40" s="29"/>
      <c r="AL40" s="29"/>
      <c r="AM40" s="29"/>
      <c r="AN40" s="29"/>
      <c r="AO40" s="29"/>
      <c r="AP40" s="29"/>
      <c r="AQ40" s="36"/>
      <c r="AR40" s="36"/>
      <c r="AS40" s="36"/>
      <c r="AT40" s="36"/>
      <c r="AU40" s="36"/>
      <c r="AV40" s="29"/>
      <c r="AW40" s="36"/>
      <c r="AX40" s="36"/>
      <c r="AY40" s="36"/>
      <c r="AZ40" s="36"/>
      <c r="BA40" s="36"/>
      <c r="BB40" s="36"/>
      <c r="BC40" s="36"/>
      <c r="BD40" s="37"/>
      <c r="BE40" s="37"/>
      <c r="BF40"/>
      <c r="BG40"/>
      <c r="BH40"/>
      <c r="BI40"/>
      <c r="BJ40"/>
      <c r="BK40"/>
    </row>
    <row r="41" spans="1:63" x14ac:dyDescent="0.25">
      <c r="A41" s="60">
        <v>31</v>
      </c>
      <c r="B41" s="86">
        <f t="shared" si="1"/>
        <v>616250</v>
      </c>
      <c r="C41" s="86">
        <f t="shared" si="6"/>
        <v>21250</v>
      </c>
      <c r="D41" s="86">
        <f t="shared" si="7"/>
        <v>7963.4375</v>
      </c>
      <c r="E41" s="86"/>
      <c r="F41" s="86">
        <f t="shared" si="2"/>
        <v>0</v>
      </c>
      <c r="G41" s="86"/>
      <c r="H41" s="86"/>
      <c r="I41" s="86"/>
      <c r="J41" s="86">
        <f t="shared" si="0"/>
        <v>29213.4375</v>
      </c>
      <c r="K41" s="84">
        <f t="shared" si="5"/>
        <v>45323</v>
      </c>
      <c r="M41" s="36"/>
      <c r="O41" s="40"/>
      <c r="P41" s="40"/>
      <c r="Q41" s="40"/>
      <c r="R41" s="40"/>
      <c r="S41" s="40"/>
      <c r="T41" s="40"/>
      <c r="U41" s="40"/>
      <c r="V41" s="36"/>
      <c r="W41" s="36"/>
      <c r="X41" s="36"/>
      <c r="Y41" s="36"/>
      <c r="Z41" s="36"/>
      <c r="AB41" s="36"/>
      <c r="AC41" s="36"/>
      <c r="AD41" s="36"/>
      <c r="AE41" s="49"/>
      <c r="AF41" s="36"/>
      <c r="AG41" s="41"/>
      <c r="AH41" s="41"/>
      <c r="AI41" s="36"/>
      <c r="AQ41" s="36"/>
      <c r="AR41" s="36"/>
      <c r="AS41" s="36"/>
      <c r="AT41" s="36"/>
      <c r="AU41" s="36"/>
      <c r="AW41" s="36"/>
      <c r="AX41" s="36"/>
      <c r="AY41" s="36"/>
      <c r="AZ41" s="36"/>
      <c r="BA41" s="36"/>
      <c r="BB41" s="36"/>
      <c r="BC41" s="36"/>
    </row>
    <row r="42" spans="1:63" x14ac:dyDescent="0.25">
      <c r="A42" s="60">
        <v>32</v>
      </c>
      <c r="B42" s="86">
        <f t="shared" si="1"/>
        <v>595000</v>
      </c>
      <c r="C42" s="86">
        <f t="shared" si="6"/>
        <v>21250</v>
      </c>
      <c r="D42" s="86">
        <f t="shared" si="7"/>
        <v>7697.989583333333</v>
      </c>
      <c r="E42" s="86"/>
      <c r="F42" s="86">
        <f t="shared" si="2"/>
        <v>0</v>
      </c>
      <c r="G42" s="86"/>
      <c r="H42" s="86"/>
      <c r="I42" s="86"/>
      <c r="J42" s="86">
        <f t="shared" si="0"/>
        <v>28947.989583333332</v>
      </c>
      <c r="K42" s="84">
        <f t="shared" si="5"/>
        <v>45352</v>
      </c>
      <c r="M42" s="36"/>
      <c r="O42" s="40"/>
      <c r="P42" s="40"/>
      <c r="Q42" s="40"/>
      <c r="R42" s="40"/>
      <c r="S42" s="40"/>
      <c r="T42" s="40"/>
      <c r="U42" s="40"/>
      <c r="V42" s="36"/>
      <c r="W42" s="36"/>
      <c r="X42" s="36"/>
      <c r="Y42" s="36"/>
      <c r="Z42" s="36"/>
      <c r="AB42" s="36"/>
      <c r="AC42" s="36"/>
      <c r="AD42" s="36"/>
      <c r="AE42" s="49"/>
      <c r="AF42" s="36"/>
      <c r="AG42" s="41"/>
      <c r="AH42" s="41"/>
      <c r="AI42" s="36"/>
      <c r="AQ42" s="36"/>
      <c r="AR42" s="36"/>
      <c r="AS42" s="36"/>
      <c r="AT42" s="36"/>
      <c r="AU42" s="36"/>
      <c r="AW42" s="36"/>
      <c r="AX42" s="36"/>
      <c r="AY42" s="36"/>
      <c r="AZ42" s="36"/>
      <c r="BA42" s="36"/>
      <c r="BB42" s="36"/>
      <c r="BC42" s="36"/>
    </row>
    <row r="43" spans="1:63" x14ac:dyDescent="0.25">
      <c r="A43" s="60">
        <v>33</v>
      </c>
      <c r="B43" s="86">
        <f t="shared" si="1"/>
        <v>573750</v>
      </c>
      <c r="C43" s="86">
        <f t="shared" si="6"/>
        <v>21250</v>
      </c>
      <c r="D43" s="86">
        <f t="shared" si="7"/>
        <v>7432.541666666667</v>
      </c>
      <c r="E43" s="86"/>
      <c r="F43" s="86">
        <f t="shared" si="2"/>
        <v>0</v>
      </c>
      <c r="G43" s="86"/>
      <c r="H43" s="86"/>
      <c r="I43" s="86"/>
      <c r="J43" s="86">
        <f t="shared" si="0"/>
        <v>28682.541666666668</v>
      </c>
      <c r="K43" s="84">
        <f t="shared" si="5"/>
        <v>45383</v>
      </c>
      <c r="M43" s="36"/>
      <c r="O43" s="40"/>
      <c r="P43" s="40"/>
      <c r="Q43" s="40"/>
      <c r="R43" s="40"/>
      <c r="S43" s="40"/>
      <c r="T43" s="40"/>
      <c r="U43" s="40"/>
      <c r="V43" s="36"/>
      <c r="W43" s="36"/>
      <c r="X43" s="36"/>
      <c r="Y43" s="36"/>
      <c r="Z43" s="36"/>
      <c r="AB43" s="36"/>
      <c r="AC43" s="36"/>
      <c r="AD43" s="36"/>
      <c r="AE43" s="49"/>
      <c r="AF43" s="36"/>
      <c r="AG43" s="41"/>
      <c r="AH43" s="41"/>
      <c r="AI43" s="36"/>
      <c r="AQ43" s="36"/>
      <c r="AR43" s="36"/>
      <c r="AS43" s="36"/>
      <c r="AT43" s="36"/>
      <c r="AU43" s="36"/>
      <c r="AW43" s="36"/>
      <c r="AX43" s="36"/>
      <c r="AY43" s="36"/>
      <c r="AZ43" s="36"/>
      <c r="BA43" s="36"/>
      <c r="BB43" s="36"/>
      <c r="BC43" s="36"/>
    </row>
    <row r="44" spans="1:63" x14ac:dyDescent="0.25">
      <c r="A44" s="60">
        <v>34</v>
      </c>
      <c r="B44" s="86">
        <f t="shared" si="1"/>
        <v>552500</v>
      </c>
      <c r="C44" s="86">
        <f t="shared" si="6"/>
        <v>21250</v>
      </c>
      <c r="D44" s="86">
        <f t="shared" si="7"/>
        <v>7167.09375</v>
      </c>
      <c r="E44" s="86"/>
      <c r="F44" s="86">
        <f t="shared" si="2"/>
        <v>0</v>
      </c>
      <c r="G44" s="86"/>
      <c r="H44" s="86"/>
      <c r="I44" s="86"/>
      <c r="J44" s="86">
        <f t="shared" si="0"/>
        <v>28417.09375</v>
      </c>
      <c r="K44" s="84">
        <f t="shared" si="5"/>
        <v>45413</v>
      </c>
      <c r="M44" s="36"/>
      <c r="O44" s="40"/>
      <c r="P44" s="40"/>
      <c r="Q44" s="40"/>
      <c r="R44" s="40"/>
      <c r="S44" s="40"/>
      <c r="T44" s="40"/>
      <c r="U44" s="40"/>
      <c r="V44" s="36"/>
      <c r="W44" s="36"/>
      <c r="X44" s="36"/>
      <c r="Y44" s="36"/>
      <c r="Z44" s="36"/>
      <c r="AB44" s="36"/>
      <c r="AC44" s="36"/>
      <c r="AD44" s="36"/>
      <c r="AE44" s="49"/>
      <c r="AF44" s="36"/>
      <c r="AG44" s="41"/>
      <c r="AH44" s="41"/>
      <c r="AI44" s="36"/>
      <c r="AQ44" s="36"/>
      <c r="AR44" s="36"/>
      <c r="AS44" s="36"/>
      <c r="AT44" s="36"/>
      <c r="AU44" s="36"/>
      <c r="AW44" s="36"/>
      <c r="AX44" s="36"/>
      <c r="AY44" s="36"/>
      <c r="AZ44" s="36"/>
      <c r="BA44" s="36"/>
      <c r="BB44" s="36"/>
      <c r="BC44" s="36"/>
    </row>
    <row r="45" spans="1:63" x14ac:dyDescent="0.25">
      <c r="A45" s="60">
        <v>35</v>
      </c>
      <c r="B45" s="86">
        <f t="shared" si="1"/>
        <v>531250</v>
      </c>
      <c r="C45" s="86">
        <f t="shared" si="6"/>
        <v>21250</v>
      </c>
      <c r="D45" s="86">
        <f t="shared" si="7"/>
        <v>6901.645833333333</v>
      </c>
      <c r="E45" s="86"/>
      <c r="F45" s="86">
        <f t="shared" si="2"/>
        <v>0</v>
      </c>
      <c r="G45" s="86"/>
      <c r="H45" s="86"/>
      <c r="I45" s="86"/>
      <c r="J45" s="86">
        <f t="shared" si="0"/>
        <v>28151.645833333332</v>
      </c>
      <c r="K45" s="84">
        <f t="shared" si="5"/>
        <v>45444</v>
      </c>
      <c r="M45" s="36"/>
      <c r="O45" s="40"/>
      <c r="P45" s="40"/>
      <c r="Q45" s="40"/>
      <c r="R45" s="40"/>
      <c r="S45" s="40"/>
      <c r="T45" s="40"/>
      <c r="U45" s="40"/>
      <c r="V45" s="36"/>
      <c r="W45" s="36"/>
      <c r="X45" s="36"/>
      <c r="Y45" s="36"/>
      <c r="Z45" s="36"/>
      <c r="AB45" s="36"/>
      <c r="AC45" s="36"/>
      <c r="AD45" s="36"/>
      <c r="AE45" s="49"/>
      <c r="AF45" s="36"/>
      <c r="AG45" s="41"/>
      <c r="AH45" s="41"/>
      <c r="AI45" s="36"/>
      <c r="AQ45" s="36"/>
      <c r="AR45" s="36"/>
      <c r="AS45" s="36"/>
      <c r="AT45" s="36"/>
      <c r="AU45" s="36"/>
      <c r="AW45" s="36"/>
      <c r="AX45" s="36"/>
      <c r="AY45" s="36"/>
      <c r="AZ45" s="36"/>
      <c r="BA45" s="36"/>
      <c r="BB45" s="36"/>
      <c r="BC45" s="36"/>
    </row>
    <row r="46" spans="1:63" x14ac:dyDescent="0.25">
      <c r="A46" s="81">
        <v>36</v>
      </c>
      <c r="B46" s="82">
        <f t="shared" si="1"/>
        <v>510000</v>
      </c>
      <c r="C46" s="82">
        <f t="shared" si="6"/>
        <v>21250</v>
      </c>
      <c r="D46" s="82">
        <f t="shared" si="7"/>
        <v>6636.197916666667</v>
      </c>
      <c r="E46" s="82"/>
      <c r="F46" s="82">
        <f t="shared" si="2"/>
        <v>0</v>
      </c>
      <c r="G46" s="82">
        <f>IF(B46&gt;0,B46*$J$2,0)</f>
        <v>2550</v>
      </c>
      <c r="H46" s="82">
        <f>IF(B46&gt;0,H34,0)</f>
        <v>899.99999999999989</v>
      </c>
      <c r="I46" s="82"/>
      <c r="J46" s="82">
        <f t="shared" si="0"/>
        <v>31336.197916666668</v>
      </c>
      <c r="K46" s="84">
        <f t="shared" si="5"/>
        <v>45474</v>
      </c>
      <c r="M46" s="36"/>
      <c r="O46" s="40"/>
      <c r="P46" s="40"/>
      <c r="Q46" s="40"/>
      <c r="R46" s="40"/>
      <c r="S46" s="40"/>
      <c r="T46" s="40"/>
      <c r="U46" s="40"/>
      <c r="V46" s="36"/>
      <c r="W46" s="36"/>
      <c r="X46" s="36"/>
      <c r="Y46" s="36"/>
      <c r="Z46" s="36"/>
      <c r="AB46" s="36"/>
      <c r="AC46" s="36"/>
      <c r="AD46" s="36"/>
      <c r="AE46" s="49"/>
      <c r="AF46" s="36"/>
      <c r="AG46" s="41"/>
      <c r="AH46" s="41"/>
      <c r="AI46" s="36"/>
      <c r="AQ46" s="36"/>
      <c r="AR46" s="36"/>
      <c r="AS46" s="36"/>
      <c r="AT46" s="36"/>
      <c r="AU46" s="36"/>
      <c r="AW46" s="36"/>
      <c r="AX46" s="36"/>
      <c r="AY46" s="36"/>
      <c r="AZ46" s="36"/>
      <c r="BA46" s="36"/>
      <c r="BB46" s="36"/>
      <c r="BC46" s="36"/>
    </row>
    <row r="47" spans="1:63" x14ac:dyDescent="0.25">
      <c r="A47" s="60">
        <v>37</v>
      </c>
      <c r="B47" s="86">
        <f t="shared" si="1"/>
        <v>488750</v>
      </c>
      <c r="C47" s="86">
        <f t="shared" si="6"/>
        <v>21250</v>
      </c>
      <c r="D47" s="86">
        <f t="shared" si="7"/>
        <v>6370.75</v>
      </c>
      <c r="E47" s="86"/>
      <c r="F47" s="86">
        <f t="shared" si="2"/>
        <v>0</v>
      </c>
      <c r="G47" s="86"/>
      <c r="H47" s="86"/>
      <c r="I47" s="86"/>
      <c r="J47" s="86">
        <f t="shared" si="0"/>
        <v>27620.75</v>
      </c>
      <c r="K47" s="84">
        <f t="shared" si="5"/>
        <v>45505</v>
      </c>
      <c r="M47" s="36"/>
      <c r="O47" s="40"/>
      <c r="P47" s="40"/>
      <c r="Q47" s="40"/>
      <c r="R47" s="40"/>
      <c r="S47" s="40"/>
      <c r="T47" s="40"/>
      <c r="U47" s="40"/>
      <c r="V47" s="36"/>
      <c r="W47" s="36"/>
      <c r="X47" s="36"/>
      <c r="Y47" s="36"/>
      <c r="Z47" s="36"/>
      <c r="AB47" s="36"/>
      <c r="AC47" s="36"/>
      <c r="AD47" s="36"/>
      <c r="AE47" s="49"/>
      <c r="AF47" s="36"/>
      <c r="AG47" s="41"/>
      <c r="AH47" s="41"/>
      <c r="AI47" s="36"/>
      <c r="AQ47" s="36"/>
      <c r="AR47" s="36"/>
      <c r="AS47" s="36"/>
      <c r="AT47" s="36"/>
      <c r="AU47" s="36"/>
      <c r="AW47" s="36"/>
      <c r="AX47" s="36"/>
      <c r="AY47" s="36"/>
      <c r="AZ47" s="36"/>
      <c r="BA47" s="36"/>
      <c r="BB47" s="36"/>
      <c r="BC47" s="36"/>
    </row>
    <row r="48" spans="1:63" x14ac:dyDescent="0.25">
      <c r="A48" s="60">
        <v>38</v>
      </c>
      <c r="B48" s="86">
        <f t="shared" si="1"/>
        <v>467500</v>
      </c>
      <c r="C48" s="86">
        <f t="shared" si="6"/>
        <v>21250</v>
      </c>
      <c r="D48" s="86">
        <f t="shared" si="7"/>
        <v>6105.302083333333</v>
      </c>
      <c r="E48" s="86"/>
      <c r="F48" s="86">
        <f t="shared" si="2"/>
        <v>0</v>
      </c>
      <c r="G48" s="86"/>
      <c r="H48" s="86"/>
      <c r="I48" s="86"/>
      <c r="J48" s="86">
        <f t="shared" si="0"/>
        <v>27355.302083333332</v>
      </c>
      <c r="K48" s="84">
        <f t="shared" si="5"/>
        <v>45536</v>
      </c>
      <c r="M48" s="36"/>
      <c r="O48" s="40"/>
      <c r="P48" s="40"/>
      <c r="Q48" s="40"/>
      <c r="R48" s="40"/>
      <c r="S48" s="40"/>
      <c r="T48" s="40"/>
      <c r="U48" s="40"/>
      <c r="V48" s="36"/>
      <c r="W48" s="36"/>
      <c r="X48" s="36"/>
      <c r="Y48" s="36"/>
      <c r="Z48" s="36"/>
      <c r="AB48" s="36"/>
      <c r="AC48" s="36"/>
      <c r="AD48" s="36"/>
      <c r="AE48" s="49"/>
      <c r="AF48" s="36"/>
      <c r="AG48" s="41"/>
      <c r="AH48" s="41"/>
      <c r="AI48" s="36"/>
      <c r="AQ48" s="36"/>
      <c r="AR48" s="36"/>
      <c r="AS48" s="36"/>
      <c r="AT48" s="36"/>
      <c r="AU48" s="36"/>
      <c r="AW48" s="36"/>
      <c r="AX48" s="36"/>
      <c r="AY48" s="36"/>
      <c r="AZ48" s="36"/>
      <c r="BA48" s="36"/>
      <c r="BB48" s="36"/>
      <c r="BC48" s="36"/>
    </row>
    <row r="49" spans="1:55" x14ac:dyDescent="0.25">
      <c r="A49" s="60">
        <v>39</v>
      </c>
      <c r="B49" s="86">
        <f t="shared" si="1"/>
        <v>446250</v>
      </c>
      <c r="C49" s="86">
        <f t="shared" si="6"/>
        <v>21250</v>
      </c>
      <c r="D49" s="86">
        <f t="shared" si="7"/>
        <v>5839.854166666667</v>
      </c>
      <c r="E49" s="86"/>
      <c r="F49" s="86">
        <f t="shared" si="2"/>
        <v>0</v>
      </c>
      <c r="G49" s="86"/>
      <c r="H49" s="86"/>
      <c r="I49" s="86"/>
      <c r="J49" s="86">
        <f t="shared" si="0"/>
        <v>27089.854166666668</v>
      </c>
      <c r="K49" s="84">
        <f t="shared" si="5"/>
        <v>45566</v>
      </c>
      <c r="M49" s="36"/>
      <c r="O49" s="40"/>
      <c r="P49" s="40"/>
      <c r="Q49" s="40"/>
      <c r="R49" s="40"/>
      <c r="S49" s="40"/>
      <c r="T49" s="40"/>
      <c r="U49" s="40"/>
      <c r="V49" s="36"/>
      <c r="W49" s="36"/>
      <c r="X49" s="36"/>
      <c r="Y49" s="36"/>
      <c r="Z49" s="36"/>
      <c r="AB49" s="36"/>
      <c r="AC49" s="36"/>
      <c r="AD49" s="36"/>
      <c r="AE49" s="49"/>
      <c r="AF49" s="36"/>
      <c r="AG49" s="41"/>
      <c r="AH49" s="41"/>
      <c r="AI49" s="36"/>
      <c r="AQ49" s="36"/>
      <c r="AR49" s="36"/>
      <c r="AS49" s="36"/>
      <c r="AT49" s="36"/>
      <c r="AU49" s="36"/>
      <c r="AW49" s="36"/>
      <c r="AX49" s="36"/>
      <c r="AY49" s="36"/>
      <c r="AZ49" s="36"/>
      <c r="BA49" s="36"/>
      <c r="BB49" s="36"/>
      <c r="BC49" s="36"/>
    </row>
    <row r="50" spans="1:55" x14ac:dyDescent="0.25">
      <c r="A50" s="60">
        <v>40</v>
      </c>
      <c r="B50" s="86">
        <f t="shared" si="1"/>
        <v>425000</v>
      </c>
      <c r="C50" s="86">
        <f t="shared" si="6"/>
        <v>21250</v>
      </c>
      <c r="D50" s="86">
        <f t="shared" si="7"/>
        <v>5574.40625</v>
      </c>
      <c r="E50" s="86"/>
      <c r="F50" s="86">
        <f t="shared" si="2"/>
        <v>0</v>
      </c>
      <c r="G50" s="86"/>
      <c r="H50" s="86"/>
      <c r="I50" s="86"/>
      <c r="J50" s="86">
        <f t="shared" si="0"/>
        <v>26824.40625</v>
      </c>
      <c r="K50" s="84">
        <f t="shared" si="5"/>
        <v>45597</v>
      </c>
      <c r="M50" s="36"/>
      <c r="O50" s="40"/>
      <c r="P50" s="40"/>
      <c r="Q50" s="40"/>
      <c r="R50" s="40"/>
      <c r="S50" s="40"/>
      <c r="T50" s="40"/>
      <c r="U50" s="40"/>
      <c r="V50" s="36"/>
      <c r="W50" s="36"/>
      <c r="X50" s="36"/>
      <c r="Y50" s="36"/>
      <c r="Z50" s="36"/>
      <c r="AB50" s="36"/>
      <c r="AC50" s="36"/>
      <c r="AD50" s="36"/>
      <c r="AE50" s="49"/>
      <c r="AF50" s="36"/>
      <c r="AG50" s="41"/>
      <c r="AH50" s="41"/>
      <c r="AI50" s="36"/>
      <c r="AQ50" s="36"/>
      <c r="AR50" s="36"/>
      <c r="AS50" s="36"/>
      <c r="AT50" s="36"/>
      <c r="AU50" s="36"/>
      <c r="AW50" s="36"/>
      <c r="AX50" s="36"/>
      <c r="AY50" s="36"/>
      <c r="AZ50" s="36"/>
      <c r="BA50" s="36"/>
      <c r="BB50" s="36"/>
      <c r="BC50" s="36"/>
    </row>
    <row r="51" spans="1:55" x14ac:dyDescent="0.25">
      <c r="A51" s="60">
        <v>41</v>
      </c>
      <c r="B51" s="86">
        <f t="shared" si="1"/>
        <v>403750</v>
      </c>
      <c r="C51" s="86">
        <f t="shared" si="6"/>
        <v>21250</v>
      </c>
      <c r="D51" s="86">
        <f t="shared" si="7"/>
        <v>5308.958333333333</v>
      </c>
      <c r="E51" s="86"/>
      <c r="F51" s="86">
        <f t="shared" si="2"/>
        <v>0</v>
      </c>
      <c r="G51" s="86"/>
      <c r="H51" s="86"/>
      <c r="I51" s="86"/>
      <c r="J51" s="86">
        <f t="shared" si="0"/>
        <v>26558.958333333332</v>
      </c>
      <c r="K51" s="84">
        <f t="shared" si="5"/>
        <v>45627</v>
      </c>
      <c r="M51" s="36"/>
      <c r="O51" s="40"/>
      <c r="P51" s="40"/>
      <c r="Q51" s="40"/>
      <c r="R51" s="40"/>
      <c r="S51" s="40"/>
      <c r="T51" s="40"/>
      <c r="U51" s="40"/>
      <c r="V51" s="36"/>
      <c r="W51" s="36"/>
      <c r="X51" s="36"/>
      <c r="Y51" s="36"/>
      <c r="Z51" s="36"/>
      <c r="AB51" s="36"/>
      <c r="AC51" s="36"/>
      <c r="AD51" s="36"/>
      <c r="AE51" s="49"/>
      <c r="AF51" s="36"/>
      <c r="AG51" s="41"/>
      <c r="AH51" s="41"/>
      <c r="AI51" s="36"/>
      <c r="AQ51" s="36"/>
      <c r="AR51" s="36"/>
      <c r="AS51" s="36"/>
      <c r="AT51" s="36"/>
      <c r="AU51" s="36"/>
      <c r="AW51" s="36"/>
      <c r="AX51" s="36"/>
      <c r="AY51" s="36"/>
      <c r="AZ51" s="36"/>
      <c r="BA51" s="36"/>
      <c r="BB51" s="36"/>
      <c r="BC51" s="36"/>
    </row>
    <row r="52" spans="1:55" x14ac:dyDescent="0.25">
      <c r="A52" s="60">
        <v>42</v>
      </c>
      <c r="B52" s="86">
        <f t="shared" si="1"/>
        <v>382500</v>
      </c>
      <c r="C52" s="86">
        <f t="shared" si="6"/>
        <v>21250</v>
      </c>
      <c r="D52" s="86">
        <f t="shared" si="7"/>
        <v>5043.510416666667</v>
      </c>
      <c r="E52" s="86"/>
      <c r="F52" s="86">
        <f t="shared" si="2"/>
        <v>0</v>
      </c>
      <c r="G52" s="86"/>
      <c r="H52" s="86"/>
      <c r="I52" s="86"/>
      <c r="J52" s="86">
        <f t="shared" si="0"/>
        <v>26293.510416666668</v>
      </c>
      <c r="K52" s="84">
        <f t="shared" si="5"/>
        <v>45658</v>
      </c>
      <c r="M52" s="36"/>
      <c r="O52" s="40"/>
      <c r="P52" s="40"/>
      <c r="Q52" s="40"/>
      <c r="R52" s="40"/>
      <c r="S52" s="40"/>
      <c r="T52" s="40"/>
      <c r="U52" s="40"/>
      <c r="V52" s="36"/>
      <c r="W52" s="36"/>
      <c r="X52" s="36"/>
      <c r="Y52" s="36"/>
      <c r="Z52" s="36"/>
      <c r="AB52" s="36"/>
      <c r="AC52" s="36"/>
      <c r="AD52" s="36"/>
      <c r="AE52" s="49"/>
      <c r="AF52" s="36"/>
      <c r="AG52" s="41"/>
      <c r="AH52" s="41"/>
      <c r="AI52" s="36"/>
      <c r="AQ52" s="36"/>
      <c r="AR52" s="36"/>
      <c r="AS52" s="36"/>
      <c r="AT52" s="36"/>
      <c r="AU52" s="36"/>
      <c r="AW52" s="36"/>
      <c r="AX52" s="36"/>
      <c r="AY52" s="36"/>
      <c r="AZ52" s="36"/>
      <c r="BA52" s="36"/>
      <c r="BB52" s="36"/>
      <c r="BC52" s="36"/>
    </row>
    <row r="53" spans="1:55" x14ac:dyDescent="0.25">
      <c r="A53" s="60">
        <v>43</v>
      </c>
      <c r="B53" s="86">
        <f t="shared" si="1"/>
        <v>361250</v>
      </c>
      <c r="C53" s="86">
        <f t="shared" si="6"/>
        <v>21250</v>
      </c>
      <c r="D53" s="86">
        <f t="shared" si="7"/>
        <v>4778.0625</v>
      </c>
      <c r="E53" s="86"/>
      <c r="F53" s="86">
        <f t="shared" si="2"/>
        <v>0</v>
      </c>
      <c r="G53" s="86"/>
      <c r="H53" s="86"/>
      <c r="I53" s="86"/>
      <c r="J53" s="86">
        <f t="shared" si="0"/>
        <v>26028.0625</v>
      </c>
      <c r="K53" s="84">
        <f t="shared" si="5"/>
        <v>45689</v>
      </c>
      <c r="M53" s="36"/>
      <c r="O53" s="40"/>
      <c r="P53" s="40"/>
      <c r="Q53" s="40"/>
      <c r="R53" s="40"/>
      <c r="S53" s="40"/>
      <c r="T53" s="40"/>
      <c r="U53" s="40"/>
      <c r="V53" s="36"/>
      <c r="W53" s="36"/>
      <c r="X53" s="36"/>
      <c r="Y53" s="36"/>
      <c r="Z53" s="36"/>
      <c r="AB53" s="36"/>
      <c r="AC53" s="36"/>
      <c r="AD53" s="36"/>
      <c r="AE53" s="49"/>
      <c r="AF53" s="36"/>
      <c r="AG53" s="41"/>
      <c r="AH53" s="41"/>
      <c r="AI53" s="36"/>
      <c r="AQ53" s="36"/>
      <c r="AR53" s="36"/>
      <c r="AS53" s="36"/>
      <c r="AT53" s="36"/>
      <c r="AU53" s="36"/>
      <c r="AW53" s="36"/>
      <c r="AX53" s="36"/>
      <c r="AY53" s="36"/>
      <c r="AZ53" s="36"/>
      <c r="BA53" s="36"/>
      <c r="BB53" s="36"/>
      <c r="BC53" s="36"/>
    </row>
    <row r="54" spans="1:55" x14ac:dyDescent="0.25">
      <c r="A54" s="60">
        <v>44</v>
      </c>
      <c r="B54" s="86">
        <f t="shared" si="1"/>
        <v>340000</v>
      </c>
      <c r="C54" s="86">
        <f t="shared" si="6"/>
        <v>21250</v>
      </c>
      <c r="D54" s="86">
        <f t="shared" si="7"/>
        <v>4512.614583333333</v>
      </c>
      <c r="E54" s="86"/>
      <c r="F54" s="86">
        <f t="shared" si="2"/>
        <v>0</v>
      </c>
      <c r="G54" s="86"/>
      <c r="H54" s="86"/>
      <c r="I54" s="86"/>
      <c r="J54" s="86">
        <f t="shared" si="0"/>
        <v>25762.614583333332</v>
      </c>
      <c r="K54" s="84">
        <f t="shared" si="5"/>
        <v>45717</v>
      </c>
      <c r="M54" s="36"/>
      <c r="O54" s="40"/>
      <c r="P54" s="40"/>
      <c r="Q54" s="40"/>
      <c r="R54" s="40"/>
      <c r="S54" s="40"/>
      <c r="T54" s="40"/>
      <c r="U54" s="40"/>
      <c r="V54" s="36"/>
      <c r="W54" s="36"/>
      <c r="X54" s="36"/>
      <c r="Y54" s="36"/>
      <c r="Z54" s="36"/>
      <c r="AB54" s="36"/>
      <c r="AC54" s="36"/>
      <c r="AD54" s="36"/>
      <c r="AE54" s="49"/>
      <c r="AF54" s="36"/>
      <c r="AG54" s="41"/>
      <c r="AH54" s="41"/>
      <c r="AI54" s="36"/>
      <c r="AQ54" s="36"/>
      <c r="AR54" s="36"/>
      <c r="AS54" s="36"/>
      <c r="AT54" s="36"/>
      <c r="AU54" s="36"/>
      <c r="AW54" s="36"/>
      <c r="AX54" s="36"/>
      <c r="AY54" s="36"/>
      <c r="AZ54" s="36"/>
      <c r="BA54" s="36"/>
      <c r="BB54" s="36"/>
      <c r="BC54" s="36"/>
    </row>
    <row r="55" spans="1:55" x14ac:dyDescent="0.25">
      <c r="A55" s="60">
        <v>45</v>
      </c>
      <c r="B55" s="86">
        <f t="shared" si="1"/>
        <v>318750</v>
      </c>
      <c r="C55" s="86">
        <f t="shared" si="6"/>
        <v>21250</v>
      </c>
      <c r="D55" s="86">
        <f t="shared" si="7"/>
        <v>4247.166666666667</v>
      </c>
      <c r="E55" s="86"/>
      <c r="F55" s="86">
        <f t="shared" si="2"/>
        <v>0</v>
      </c>
      <c r="G55" s="86"/>
      <c r="H55" s="86"/>
      <c r="I55" s="86"/>
      <c r="J55" s="86">
        <f t="shared" si="0"/>
        <v>25497.166666666668</v>
      </c>
      <c r="K55" s="84">
        <f t="shared" si="5"/>
        <v>45748</v>
      </c>
      <c r="M55" s="36"/>
      <c r="O55" s="40"/>
      <c r="P55" s="40"/>
      <c r="Q55" s="40"/>
      <c r="R55" s="40"/>
      <c r="S55" s="40"/>
      <c r="T55" s="40"/>
      <c r="U55" s="40"/>
      <c r="V55" s="36"/>
      <c r="W55" s="36"/>
      <c r="X55" s="36"/>
      <c r="Y55" s="36"/>
      <c r="Z55" s="36"/>
      <c r="AB55" s="36"/>
      <c r="AC55" s="36"/>
      <c r="AD55" s="36"/>
      <c r="AE55" s="49"/>
      <c r="AF55" s="36"/>
      <c r="AG55" s="41"/>
      <c r="AH55" s="41"/>
      <c r="AI55" s="36"/>
      <c r="AQ55" s="36"/>
      <c r="AR55" s="36"/>
      <c r="AS55" s="36"/>
      <c r="AT55" s="36"/>
      <c r="AU55" s="36"/>
      <c r="AW55" s="36"/>
      <c r="AX55" s="36"/>
      <c r="AY55" s="36"/>
      <c r="AZ55" s="36"/>
      <c r="BA55" s="36"/>
      <c r="BB55" s="36"/>
      <c r="BC55" s="36"/>
    </row>
    <row r="56" spans="1:55" x14ac:dyDescent="0.25">
      <c r="A56" s="60">
        <v>46</v>
      </c>
      <c r="B56" s="86">
        <f t="shared" si="1"/>
        <v>297500</v>
      </c>
      <c r="C56" s="86">
        <f t="shared" si="6"/>
        <v>21250</v>
      </c>
      <c r="D56" s="86">
        <f t="shared" si="7"/>
        <v>3981.71875</v>
      </c>
      <c r="E56" s="86"/>
      <c r="F56" s="86">
        <f t="shared" si="2"/>
        <v>0</v>
      </c>
      <c r="G56" s="86"/>
      <c r="H56" s="86"/>
      <c r="I56" s="86"/>
      <c r="J56" s="86">
        <f t="shared" si="0"/>
        <v>25231.71875</v>
      </c>
      <c r="K56" s="84">
        <f t="shared" si="5"/>
        <v>45778</v>
      </c>
      <c r="M56" s="36"/>
      <c r="O56" s="40"/>
      <c r="P56" s="40"/>
      <c r="Q56" s="40"/>
      <c r="R56" s="40"/>
      <c r="S56" s="40"/>
      <c r="T56" s="40"/>
      <c r="U56" s="40"/>
      <c r="V56" s="36"/>
      <c r="W56" s="36"/>
      <c r="X56" s="36"/>
      <c r="Y56" s="36"/>
      <c r="Z56" s="36"/>
      <c r="AB56" s="36"/>
      <c r="AC56" s="36"/>
      <c r="AD56" s="36"/>
      <c r="AE56" s="49"/>
      <c r="AF56" s="36"/>
      <c r="AG56" s="41"/>
      <c r="AH56" s="41"/>
      <c r="AI56" s="36"/>
      <c r="AQ56" s="36"/>
      <c r="AR56" s="36"/>
      <c r="AS56" s="36"/>
      <c r="AT56" s="36"/>
      <c r="AU56" s="36"/>
      <c r="AW56" s="36"/>
      <c r="AX56" s="36"/>
      <c r="AY56" s="36"/>
      <c r="AZ56" s="36"/>
      <c r="BA56" s="36"/>
      <c r="BB56" s="36"/>
      <c r="BC56" s="36"/>
    </row>
    <row r="57" spans="1:55" x14ac:dyDescent="0.25">
      <c r="A57" s="60">
        <v>47</v>
      </c>
      <c r="B57" s="86">
        <f t="shared" si="1"/>
        <v>276250</v>
      </c>
      <c r="C57" s="86">
        <f t="shared" si="6"/>
        <v>21250</v>
      </c>
      <c r="D57" s="86">
        <f t="shared" si="7"/>
        <v>3716.2708333333335</v>
      </c>
      <c r="E57" s="86"/>
      <c r="F57" s="86">
        <f t="shared" si="2"/>
        <v>0</v>
      </c>
      <c r="G57" s="86"/>
      <c r="H57" s="86"/>
      <c r="I57" s="86"/>
      <c r="J57" s="86">
        <f t="shared" si="0"/>
        <v>24966.270833333332</v>
      </c>
      <c r="K57" s="84">
        <f t="shared" si="5"/>
        <v>45809</v>
      </c>
      <c r="M57" s="36"/>
      <c r="O57" s="40"/>
      <c r="P57" s="40"/>
      <c r="Q57" s="40"/>
      <c r="R57" s="40"/>
      <c r="S57" s="40"/>
      <c r="T57" s="40"/>
      <c r="U57" s="40"/>
      <c r="V57" s="36"/>
      <c r="W57" s="36"/>
      <c r="X57" s="36"/>
      <c r="Y57" s="36"/>
      <c r="Z57" s="36"/>
      <c r="AB57" s="36"/>
      <c r="AC57" s="36"/>
      <c r="AD57" s="36"/>
      <c r="AE57" s="49"/>
      <c r="AF57" s="36"/>
      <c r="AG57" s="41"/>
      <c r="AH57" s="41"/>
      <c r="AI57" s="36"/>
      <c r="AQ57" s="36"/>
      <c r="AR57" s="36"/>
      <c r="AS57" s="36"/>
      <c r="AT57" s="36"/>
      <c r="AU57" s="36"/>
      <c r="AW57" s="36"/>
      <c r="AX57" s="36"/>
      <c r="AY57" s="36"/>
      <c r="AZ57" s="36"/>
      <c r="BA57" s="36"/>
      <c r="BB57" s="36"/>
      <c r="BC57" s="36"/>
    </row>
    <row r="58" spans="1:55" x14ac:dyDescent="0.25">
      <c r="A58" s="81">
        <v>48</v>
      </c>
      <c r="B58" s="82">
        <f t="shared" si="1"/>
        <v>255000</v>
      </c>
      <c r="C58" s="82">
        <f t="shared" si="6"/>
        <v>21250</v>
      </c>
      <c r="D58" s="82">
        <f t="shared" si="7"/>
        <v>3450.8229166666665</v>
      </c>
      <c r="E58" s="82"/>
      <c r="F58" s="82">
        <f t="shared" si="2"/>
        <v>0</v>
      </c>
      <c r="G58" s="82">
        <f>IF(B58&gt;0,B58*$J$2,0)</f>
        <v>1275</v>
      </c>
      <c r="H58" s="82">
        <f>IF(B58&gt;0,H46,0)</f>
        <v>899.99999999999989</v>
      </c>
      <c r="I58" s="82"/>
      <c r="J58" s="82">
        <f t="shared" si="0"/>
        <v>26875.822916666668</v>
      </c>
      <c r="K58" s="84">
        <f t="shared" si="5"/>
        <v>45839</v>
      </c>
      <c r="M58" s="36"/>
      <c r="O58" s="40"/>
      <c r="P58" s="40"/>
      <c r="Q58" s="40"/>
      <c r="R58" s="40"/>
      <c r="S58" s="40"/>
      <c r="T58" s="40"/>
      <c r="U58" s="40"/>
      <c r="V58" s="36"/>
      <c r="W58" s="36"/>
      <c r="X58" s="36"/>
      <c r="Y58" s="36"/>
      <c r="Z58" s="36"/>
      <c r="AB58" s="36"/>
      <c r="AC58" s="36"/>
      <c r="AD58" s="36"/>
      <c r="AE58" s="49"/>
      <c r="AF58" s="36"/>
      <c r="AG58" s="41"/>
      <c r="AH58" s="41"/>
      <c r="AI58" s="36"/>
      <c r="AQ58" s="36"/>
      <c r="AR58" s="36"/>
      <c r="AS58" s="36"/>
      <c r="AT58" s="36"/>
      <c r="AU58" s="36"/>
      <c r="AW58" s="36"/>
      <c r="AX58" s="36"/>
      <c r="AY58" s="36"/>
      <c r="AZ58" s="36"/>
      <c r="BA58" s="36"/>
      <c r="BB58" s="36"/>
      <c r="BC58" s="36"/>
    </row>
    <row r="59" spans="1:55" x14ac:dyDescent="0.25">
      <c r="A59" s="60">
        <v>49</v>
      </c>
      <c r="B59" s="86">
        <f t="shared" si="1"/>
        <v>233750</v>
      </c>
      <c r="C59" s="86">
        <f t="shared" si="6"/>
        <v>21250</v>
      </c>
      <c r="D59" s="86">
        <f t="shared" si="7"/>
        <v>3185.375</v>
      </c>
      <c r="E59" s="86"/>
      <c r="F59" s="86">
        <f t="shared" si="2"/>
        <v>0</v>
      </c>
      <c r="G59" s="86"/>
      <c r="H59" s="86"/>
      <c r="I59" s="86"/>
      <c r="J59" s="86">
        <f t="shared" si="0"/>
        <v>24435.375</v>
      </c>
      <c r="K59" s="84">
        <f t="shared" si="5"/>
        <v>45870</v>
      </c>
      <c r="M59" s="36"/>
      <c r="O59" s="40"/>
      <c r="P59" s="40"/>
      <c r="Q59" s="40"/>
      <c r="R59" s="40"/>
      <c r="S59" s="40"/>
      <c r="T59" s="40"/>
      <c r="U59" s="40"/>
      <c r="V59" s="36"/>
      <c r="W59" s="36"/>
      <c r="X59" s="36"/>
      <c r="Y59" s="36"/>
      <c r="Z59" s="36"/>
      <c r="AB59" s="36"/>
      <c r="AC59" s="36"/>
      <c r="AD59" s="36"/>
      <c r="AE59" s="49"/>
      <c r="AF59" s="36"/>
      <c r="AG59" s="41"/>
      <c r="AH59" s="41"/>
      <c r="AI59" s="36"/>
      <c r="AQ59" s="36"/>
      <c r="AR59" s="36"/>
      <c r="AS59" s="36"/>
      <c r="AT59" s="36"/>
      <c r="AU59" s="36"/>
      <c r="AW59" s="36"/>
      <c r="AX59" s="36"/>
      <c r="AY59" s="36"/>
      <c r="AZ59" s="36"/>
      <c r="BA59" s="36"/>
      <c r="BB59" s="36"/>
      <c r="BC59" s="36"/>
    </row>
    <row r="60" spans="1:55" x14ac:dyDescent="0.25">
      <c r="A60" s="60">
        <v>50</v>
      </c>
      <c r="B60" s="86">
        <f t="shared" si="1"/>
        <v>212500</v>
      </c>
      <c r="C60" s="86">
        <f t="shared" si="6"/>
        <v>21250</v>
      </c>
      <c r="D60" s="86">
        <f t="shared" si="7"/>
        <v>2919.9270833333335</v>
      </c>
      <c r="E60" s="86"/>
      <c r="F60" s="86">
        <f t="shared" si="2"/>
        <v>0</v>
      </c>
      <c r="G60" s="86"/>
      <c r="H60" s="86"/>
      <c r="I60" s="86"/>
      <c r="J60" s="86">
        <f t="shared" si="0"/>
        <v>24169.927083333332</v>
      </c>
      <c r="K60" s="84">
        <f t="shared" si="5"/>
        <v>45901</v>
      </c>
      <c r="M60" s="36"/>
      <c r="O60" s="40"/>
      <c r="P60" s="40"/>
      <c r="Q60" s="40"/>
      <c r="R60" s="40"/>
      <c r="S60" s="40"/>
      <c r="T60" s="40"/>
      <c r="U60" s="40"/>
      <c r="V60" s="36"/>
      <c r="W60" s="36"/>
      <c r="X60" s="36"/>
      <c r="Y60" s="36"/>
      <c r="Z60" s="36"/>
      <c r="AB60" s="36"/>
      <c r="AC60" s="36"/>
      <c r="AD60" s="36"/>
      <c r="AE60" s="49"/>
      <c r="AF60" s="36"/>
      <c r="AG60" s="41"/>
      <c r="AH60" s="41"/>
      <c r="AI60" s="36"/>
      <c r="AQ60" s="36"/>
      <c r="AR60" s="36"/>
      <c r="AS60" s="36"/>
      <c r="AT60" s="36"/>
      <c r="AU60" s="36"/>
      <c r="AW60" s="36"/>
      <c r="AX60" s="36"/>
      <c r="AY60" s="36"/>
      <c r="AZ60" s="36"/>
      <c r="BA60" s="36"/>
      <c r="BB60" s="36"/>
      <c r="BC60" s="36"/>
    </row>
    <row r="61" spans="1:55" x14ac:dyDescent="0.25">
      <c r="A61" s="60">
        <v>51</v>
      </c>
      <c r="B61" s="86">
        <f t="shared" si="1"/>
        <v>191250</v>
      </c>
      <c r="C61" s="86">
        <f t="shared" si="6"/>
        <v>21250</v>
      </c>
      <c r="D61" s="86">
        <f t="shared" si="7"/>
        <v>2654.4791666666665</v>
      </c>
      <c r="E61" s="86"/>
      <c r="F61" s="86">
        <f t="shared" si="2"/>
        <v>0</v>
      </c>
      <c r="G61" s="86"/>
      <c r="H61" s="86"/>
      <c r="I61" s="86"/>
      <c r="J61" s="86">
        <f t="shared" si="0"/>
        <v>23904.479166666668</v>
      </c>
      <c r="K61" s="84">
        <f t="shared" si="5"/>
        <v>45931</v>
      </c>
      <c r="M61" s="36"/>
      <c r="O61" s="40"/>
      <c r="P61" s="40"/>
      <c r="Q61" s="40"/>
      <c r="R61" s="40"/>
      <c r="S61" s="40"/>
      <c r="T61" s="40"/>
      <c r="U61" s="40"/>
      <c r="V61" s="36"/>
      <c r="W61" s="36"/>
      <c r="X61" s="36"/>
      <c r="Y61" s="36"/>
      <c r="Z61" s="36"/>
      <c r="AB61" s="36"/>
      <c r="AC61" s="36"/>
      <c r="AD61" s="36"/>
      <c r="AE61" s="49"/>
      <c r="AF61" s="36"/>
      <c r="AG61" s="41"/>
      <c r="AH61" s="41"/>
      <c r="AI61" s="36"/>
      <c r="AQ61" s="36"/>
      <c r="AR61" s="36"/>
      <c r="AS61" s="36"/>
      <c r="AT61" s="36"/>
      <c r="AU61" s="36"/>
      <c r="AW61" s="36"/>
      <c r="AX61" s="36"/>
      <c r="AY61" s="36"/>
      <c r="AZ61" s="36"/>
      <c r="BA61" s="36"/>
      <c r="BB61" s="36"/>
      <c r="BC61" s="36"/>
    </row>
    <row r="62" spans="1:55" x14ac:dyDescent="0.25">
      <c r="A62" s="60">
        <v>52</v>
      </c>
      <c r="B62" s="86">
        <f t="shared" si="1"/>
        <v>170000</v>
      </c>
      <c r="C62" s="86">
        <f t="shared" si="6"/>
        <v>21250</v>
      </c>
      <c r="D62" s="86">
        <f t="shared" si="7"/>
        <v>2389.03125</v>
      </c>
      <c r="E62" s="86"/>
      <c r="F62" s="86">
        <f t="shared" si="2"/>
        <v>0</v>
      </c>
      <c r="G62" s="86"/>
      <c r="H62" s="86"/>
      <c r="I62" s="86"/>
      <c r="J62" s="86">
        <f t="shared" si="0"/>
        <v>23639.03125</v>
      </c>
      <c r="K62" s="84">
        <f t="shared" si="5"/>
        <v>45962</v>
      </c>
      <c r="M62" s="36"/>
      <c r="O62" s="40"/>
      <c r="P62" s="40"/>
      <c r="Q62" s="40"/>
      <c r="R62" s="40"/>
      <c r="S62" s="40"/>
      <c r="T62" s="40"/>
      <c r="U62" s="40"/>
      <c r="V62" s="36"/>
      <c r="W62" s="36"/>
      <c r="X62" s="36"/>
      <c r="Y62" s="36"/>
      <c r="Z62" s="36"/>
      <c r="AB62" s="36"/>
      <c r="AC62" s="36"/>
      <c r="AD62" s="36"/>
      <c r="AE62" s="49"/>
      <c r="AF62" s="36"/>
      <c r="AG62" s="41"/>
      <c r="AH62" s="41"/>
      <c r="AI62" s="36"/>
      <c r="AQ62" s="36"/>
      <c r="AR62" s="36"/>
      <c r="AS62" s="36"/>
      <c r="AT62" s="36"/>
      <c r="AU62" s="36"/>
      <c r="AW62" s="36"/>
      <c r="AX62" s="36"/>
      <c r="AY62" s="36"/>
      <c r="AZ62" s="36"/>
      <c r="BA62" s="36"/>
      <c r="BB62" s="36"/>
      <c r="BC62" s="36"/>
    </row>
    <row r="63" spans="1:55" x14ac:dyDescent="0.25">
      <c r="A63" s="60">
        <v>53</v>
      </c>
      <c r="B63" s="86">
        <f t="shared" si="1"/>
        <v>148750</v>
      </c>
      <c r="C63" s="86">
        <f t="shared" si="6"/>
        <v>21250</v>
      </c>
      <c r="D63" s="86">
        <f t="shared" si="7"/>
        <v>2123.5833333333335</v>
      </c>
      <c r="E63" s="86"/>
      <c r="F63" s="86">
        <f t="shared" si="2"/>
        <v>0</v>
      </c>
      <c r="G63" s="86"/>
      <c r="H63" s="86"/>
      <c r="I63" s="86"/>
      <c r="J63" s="86">
        <f t="shared" si="0"/>
        <v>23373.583333333332</v>
      </c>
      <c r="K63" s="84">
        <f t="shared" si="5"/>
        <v>45992</v>
      </c>
      <c r="M63" s="36"/>
      <c r="O63" s="40"/>
      <c r="P63" s="40"/>
      <c r="Q63" s="40"/>
      <c r="R63" s="40"/>
      <c r="S63" s="40"/>
      <c r="T63" s="40"/>
      <c r="U63" s="40"/>
      <c r="V63" s="36"/>
      <c r="W63" s="36"/>
      <c r="X63" s="36"/>
      <c r="Y63" s="36"/>
      <c r="Z63" s="36"/>
      <c r="AB63" s="36"/>
      <c r="AC63" s="36"/>
      <c r="AD63" s="36"/>
      <c r="AE63" s="49"/>
      <c r="AF63" s="36"/>
      <c r="AG63" s="41"/>
      <c r="AH63" s="41"/>
      <c r="AI63" s="36"/>
      <c r="AQ63" s="36"/>
      <c r="AR63" s="36"/>
      <c r="AS63" s="36"/>
      <c r="AT63" s="36"/>
      <c r="AU63" s="36"/>
      <c r="AW63" s="36"/>
      <c r="AX63" s="36"/>
      <c r="AY63" s="36"/>
      <c r="AZ63" s="36"/>
      <c r="BA63" s="36"/>
      <c r="BB63" s="36"/>
      <c r="BC63" s="36"/>
    </row>
    <row r="64" spans="1:55" x14ac:dyDescent="0.25">
      <c r="A64" s="60">
        <v>54</v>
      </c>
      <c r="B64" s="86">
        <f t="shared" si="1"/>
        <v>127500</v>
      </c>
      <c r="C64" s="86">
        <f t="shared" si="6"/>
        <v>21250</v>
      </c>
      <c r="D64" s="86">
        <f t="shared" si="7"/>
        <v>1858.1354166666667</v>
      </c>
      <c r="E64" s="86"/>
      <c r="F64" s="86">
        <f t="shared" si="2"/>
        <v>0</v>
      </c>
      <c r="G64" s="86"/>
      <c r="H64" s="86"/>
      <c r="I64" s="86"/>
      <c r="J64" s="86">
        <f t="shared" si="0"/>
        <v>23108.135416666668</v>
      </c>
      <c r="K64" s="84">
        <f t="shared" si="5"/>
        <v>46023</v>
      </c>
      <c r="M64" s="36"/>
      <c r="O64" s="40"/>
      <c r="P64" s="40"/>
      <c r="Q64" s="40"/>
      <c r="R64" s="40"/>
      <c r="S64" s="40"/>
      <c r="T64" s="40"/>
      <c r="U64" s="40"/>
      <c r="V64" s="36"/>
      <c r="W64" s="36"/>
      <c r="X64" s="36"/>
      <c r="Y64" s="36"/>
      <c r="Z64" s="36"/>
      <c r="AB64" s="36"/>
      <c r="AC64" s="36"/>
      <c r="AD64" s="36"/>
      <c r="AE64" s="49"/>
      <c r="AF64" s="36"/>
      <c r="AG64" s="41"/>
      <c r="AH64" s="41"/>
      <c r="AI64" s="36"/>
      <c r="AQ64" s="36"/>
      <c r="AR64" s="36"/>
      <c r="AS64" s="36"/>
      <c r="AT64" s="36"/>
      <c r="AU64" s="36"/>
      <c r="AW64" s="36"/>
      <c r="AX64" s="36"/>
      <c r="AY64" s="36"/>
      <c r="AZ64" s="36"/>
      <c r="BA64" s="36"/>
      <c r="BB64" s="36"/>
      <c r="BC64" s="36"/>
    </row>
    <row r="65" spans="1:55" x14ac:dyDescent="0.25">
      <c r="A65" s="60">
        <v>55</v>
      </c>
      <c r="B65" s="86">
        <f t="shared" si="1"/>
        <v>106250</v>
      </c>
      <c r="C65" s="86">
        <f t="shared" si="6"/>
        <v>21250</v>
      </c>
      <c r="D65" s="86">
        <f t="shared" si="7"/>
        <v>1592.6875</v>
      </c>
      <c r="E65" s="86"/>
      <c r="F65" s="86">
        <f t="shared" si="2"/>
        <v>0</v>
      </c>
      <c r="G65" s="86"/>
      <c r="H65" s="86"/>
      <c r="I65" s="86"/>
      <c r="J65" s="86">
        <f t="shared" si="0"/>
        <v>22842.6875</v>
      </c>
      <c r="K65" s="84">
        <f t="shared" si="5"/>
        <v>46054</v>
      </c>
      <c r="M65" s="36"/>
      <c r="O65" s="40"/>
      <c r="P65" s="40"/>
      <c r="Q65" s="40"/>
      <c r="R65" s="40"/>
      <c r="S65" s="40"/>
      <c r="T65" s="40"/>
      <c r="U65" s="40"/>
      <c r="V65" s="36"/>
      <c r="W65" s="36"/>
      <c r="X65" s="36"/>
      <c r="Y65" s="36"/>
      <c r="Z65" s="36"/>
      <c r="AB65" s="36"/>
      <c r="AC65" s="36"/>
      <c r="AD65" s="36"/>
      <c r="AE65" s="49"/>
      <c r="AF65" s="36"/>
      <c r="AG65" s="41"/>
      <c r="AH65" s="41"/>
      <c r="AI65" s="36"/>
      <c r="AQ65" s="36"/>
      <c r="AR65" s="36"/>
      <c r="AS65" s="36"/>
      <c r="AT65" s="36"/>
      <c r="AU65" s="36"/>
      <c r="AW65" s="36"/>
      <c r="AX65" s="36"/>
      <c r="AY65" s="36"/>
      <c r="AZ65" s="36"/>
      <c r="BA65" s="36"/>
      <c r="BB65" s="36"/>
      <c r="BC65" s="36"/>
    </row>
    <row r="66" spans="1:55" x14ac:dyDescent="0.25">
      <c r="A66" s="60">
        <v>56</v>
      </c>
      <c r="B66" s="86">
        <f t="shared" si="1"/>
        <v>85000</v>
      </c>
      <c r="C66" s="86">
        <f t="shared" si="6"/>
        <v>21250</v>
      </c>
      <c r="D66" s="86">
        <f t="shared" si="7"/>
        <v>1327.2395833333333</v>
      </c>
      <c r="E66" s="86"/>
      <c r="F66" s="86">
        <f t="shared" si="2"/>
        <v>0</v>
      </c>
      <c r="G66" s="86"/>
      <c r="H66" s="86"/>
      <c r="I66" s="86"/>
      <c r="J66" s="86">
        <f t="shared" si="0"/>
        <v>22577.239583333332</v>
      </c>
      <c r="K66" s="84">
        <f t="shared" si="5"/>
        <v>46082</v>
      </c>
      <c r="M66" s="36"/>
      <c r="O66" s="40"/>
      <c r="P66" s="40"/>
      <c r="Q66" s="40"/>
      <c r="R66" s="40"/>
      <c r="S66" s="40"/>
      <c r="T66" s="40"/>
      <c r="U66" s="40"/>
      <c r="V66" s="36"/>
      <c r="W66" s="36"/>
      <c r="X66" s="36"/>
      <c r="Y66" s="36"/>
      <c r="Z66" s="36"/>
      <c r="AB66" s="36"/>
      <c r="AC66" s="36"/>
      <c r="AD66" s="36"/>
      <c r="AE66" s="49"/>
      <c r="AF66" s="36"/>
      <c r="AG66" s="41"/>
      <c r="AH66" s="41"/>
      <c r="AI66" s="36"/>
      <c r="AQ66" s="36"/>
      <c r="AR66" s="36"/>
      <c r="AS66" s="36"/>
      <c r="AT66" s="36"/>
      <c r="AU66" s="36"/>
      <c r="AW66" s="36"/>
      <c r="AX66" s="36"/>
      <c r="AY66" s="36"/>
      <c r="AZ66" s="36"/>
      <c r="BA66" s="36"/>
      <c r="BB66" s="36"/>
      <c r="BC66" s="36"/>
    </row>
    <row r="67" spans="1:55" x14ac:dyDescent="0.25">
      <c r="A67" s="60">
        <v>57</v>
      </c>
      <c r="B67" s="86">
        <f t="shared" si="1"/>
        <v>63750</v>
      </c>
      <c r="C67" s="86">
        <f t="shared" si="6"/>
        <v>21250</v>
      </c>
      <c r="D67" s="86">
        <f t="shared" si="7"/>
        <v>1061.7916666666667</v>
      </c>
      <c r="E67" s="86"/>
      <c r="F67" s="86">
        <f t="shared" si="2"/>
        <v>0</v>
      </c>
      <c r="G67" s="86"/>
      <c r="H67" s="86"/>
      <c r="I67" s="86"/>
      <c r="J67" s="86">
        <f t="shared" si="0"/>
        <v>22311.791666666668</v>
      </c>
      <c r="K67" s="84">
        <f t="shared" si="5"/>
        <v>46113</v>
      </c>
      <c r="M67" s="36"/>
      <c r="O67" s="40"/>
      <c r="P67" s="40"/>
      <c r="Q67" s="40"/>
      <c r="R67" s="40"/>
      <c r="S67" s="40"/>
      <c r="T67" s="40"/>
      <c r="U67" s="40"/>
      <c r="V67" s="36"/>
      <c r="W67" s="36"/>
      <c r="X67" s="36"/>
      <c r="Y67" s="36"/>
      <c r="Z67" s="36"/>
      <c r="AB67" s="36"/>
      <c r="AC67" s="36"/>
      <c r="AD67" s="36"/>
      <c r="AE67" s="49"/>
      <c r="AF67" s="36"/>
      <c r="AG67" s="41"/>
      <c r="AH67" s="41"/>
      <c r="AI67" s="36"/>
      <c r="AQ67" s="36"/>
      <c r="AR67" s="36"/>
      <c r="AS67" s="36"/>
      <c r="AT67" s="36"/>
      <c r="AU67" s="36"/>
      <c r="AW67" s="36"/>
      <c r="AX67" s="36"/>
      <c r="AY67" s="36"/>
      <c r="AZ67" s="36"/>
      <c r="BA67" s="36"/>
      <c r="BB67" s="36"/>
      <c r="BC67" s="36"/>
    </row>
    <row r="68" spans="1:55" x14ac:dyDescent="0.25">
      <c r="A68" s="60">
        <v>58</v>
      </c>
      <c r="B68" s="86">
        <f t="shared" si="1"/>
        <v>42500</v>
      </c>
      <c r="C68" s="86">
        <f t="shared" si="6"/>
        <v>21250</v>
      </c>
      <c r="D68" s="86">
        <f t="shared" si="7"/>
        <v>796.34375</v>
      </c>
      <c r="E68" s="86"/>
      <c r="F68" s="86">
        <f t="shared" si="2"/>
        <v>0</v>
      </c>
      <c r="G68" s="86"/>
      <c r="H68" s="86"/>
      <c r="I68" s="86"/>
      <c r="J68" s="86">
        <f t="shared" si="0"/>
        <v>22046.34375</v>
      </c>
      <c r="K68" s="84">
        <f t="shared" si="5"/>
        <v>46143</v>
      </c>
      <c r="M68" s="36"/>
      <c r="O68" s="40"/>
      <c r="P68" s="40"/>
      <c r="Q68" s="40"/>
      <c r="R68" s="40"/>
      <c r="S68" s="40"/>
      <c r="T68" s="40"/>
      <c r="U68" s="40"/>
      <c r="V68" s="36"/>
      <c r="W68" s="36"/>
      <c r="X68" s="36"/>
      <c r="Y68" s="36"/>
      <c r="Z68" s="36"/>
      <c r="AB68" s="36"/>
      <c r="AC68" s="36"/>
      <c r="AD68" s="36"/>
      <c r="AE68" s="49"/>
      <c r="AF68" s="36"/>
      <c r="AG68" s="41"/>
      <c r="AH68" s="41"/>
      <c r="AI68" s="36"/>
      <c r="AQ68" s="36"/>
      <c r="AR68" s="36"/>
      <c r="AS68" s="36"/>
      <c r="AT68" s="36"/>
      <c r="AU68" s="36"/>
      <c r="AW68" s="36"/>
      <c r="AX68" s="36"/>
      <c r="AY68" s="36"/>
      <c r="AZ68" s="36"/>
      <c r="BA68" s="36"/>
      <c r="BB68" s="36"/>
      <c r="BC68" s="36"/>
    </row>
    <row r="69" spans="1:55" x14ac:dyDescent="0.25">
      <c r="A69" s="60">
        <v>59</v>
      </c>
      <c r="B69" s="86">
        <f t="shared" si="1"/>
        <v>21250</v>
      </c>
      <c r="C69" s="86">
        <f t="shared" si="6"/>
        <v>21250</v>
      </c>
      <c r="D69" s="86">
        <f t="shared" si="7"/>
        <v>530.89583333333337</v>
      </c>
      <c r="E69" s="86"/>
      <c r="F69" s="86">
        <f t="shared" si="2"/>
        <v>0</v>
      </c>
      <c r="G69" s="86"/>
      <c r="H69" s="86"/>
      <c r="I69" s="86"/>
      <c r="J69" s="86">
        <f t="shared" si="0"/>
        <v>21780.895833333332</v>
      </c>
      <c r="K69" s="84">
        <f t="shared" si="5"/>
        <v>46174</v>
      </c>
      <c r="M69" s="36"/>
      <c r="O69" s="40"/>
      <c r="P69" s="40"/>
      <c r="Q69" s="40"/>
      <c r="R69" s="40"/>
      <c r="S69" s="40"/>
      <c r="T69" s="40"/>
      <c r="U69" s="40"/>
      <c r="V69" s="36"/>
      <c r="W69" s="36"/>
      <c r="X69" s="36"/>
      <c r="Y69" s="36"/>
      <c r="Z69" s="36"/>
      <c r="AB69" s="36"/>
      <c r="AC69" s="36"/>
      <c r="AD69" s="36"/>
      <c r="AE69" s="49"/>
      <c r="AF69" s="36"/>
      <c r="AG69" s="41"/>
      <c r="AH69" s="41"/>
      <c r="AI69" s="36"/>
      <c r="AQ69" s="36"/>
      <c r="AR69" s="36"/>
      <c r="AS69" s="36"/>
      <c r="AT69" s="36"/>
      <c r="AU69" s="36"/>
      <c r="AW69" s="36"/>
      <c r="AX69" s="36"/>
      <c r="AY69" s="36"/>
      <c r="AZ69" s="36"/>
      <c r="BA69" s="36"/>
      <c r="BB69" s="36"/>
      <c r="BC69" s="36"/>
    </row>
    <row r="70" spans="1:55" x14ac:dyDescent="0.25">
      <c r="A70" s="81">
        <v>60</v>
      </c>
      <c r="B70" s="82">
        <f t="shared" si="1"/>
        <v>0</v>
      </c>
      <c r="C70" s="82">
        <f t="shared" si="6"/>
        <v>21250</v>
      </c>
      <c r="D70" s="82">
        <f t="shared" si="7"/>
        <v>265.44791666666669</v>
      </c>
      <c r="E70" s="83"/>
      <c r="F70" s="82">
        <f t="shared" si="2"/>
        <v>0</v>
      </c>
      <c r="G70" s="82">
        <f>IF(B70&gt;0,B70*$J$2,0)</f>
        <v>0</v>
      </c>
      <c r="H70" s="82">
        <f>IF(B70&gt;0,H58,0)</f>
        <v>0</v>
      </c>
      <c r="I70" s="82"/>
      <c r="J70" s="82">
        <f t="shared" si="0"/>
        <v>21515.447916666668</v>
      </c>
      <c r="K70" s="84">
        <f t="shared" si="5"/>
        <v>46204</v>
      </c>
      <c r="M70" s="36"/>
      <c r="O70" s="40"/>
      <c r="P70" s="40"/>
      <c r="Q70" s="40"/>
      <c r="R70" s="40"/>
      <c r="S70" s="40"/>
      <c r="T70" s="40"/>
      <c r="U70" s="40"/>
      <c r="V70" s="36"/>
      <c r="W70" s="36"/>
      <c r="X70" s="36"/>
      <c r="Y70" s="36"/>
      <c r="Z70" s="36"/>
      <c r="AB70" s="36"/>
      <c r="AC70" s="36"/>
      <c r="AD70" s="36"/>
      <c r="AE70" s="49"/>
      <c r="AF70" s="36"/>
      <c r="AG70" s="41"/>
      <c r="AH70" s="41"/>
      <c r="AI70" s="36"/>
      <c r="AQ70" s="36"/>
      <c r="AR70" s="36"/>
      <c r="AS70" s="36"/>
      <c r="AT70" s="36"/>
      <c r="AU70" s="36"/>
      <c r="AW70" s="36"/>
      <c r="AX70" s="36"/>
      <c r="AY70" s="36"/>
      <c r="AZ70" s="36"/>
      <c r="BA70" s="36"/>
      <c r="BB70" s="36"/>
      <c r="BC70" s="36"/>
    </row>
    <row r="71" spans="1:55" x14ac:dyDescent="0.25">
      <c r="A71" s="60">
        <v>61</v>
      </c>
      <c r="B71" s="86">
        <f t="shared" si="1"/>
        <v>0</v>
      </c>
      <c r="C71" s="86">
        <f t="shared" si="6"/>
        <v>0</v>
      </c>
      <c r="D71" s="86">
        <f t="shared" si="7"/>
        <v>0</v>
      </c>
      <c r="E71" s="86"/>
      <c r="F71" s="86">
        <f t="shared" si="2"/>
        <v>0</v>
      </c>
      <c r="G71" s="86"/>
      <c r="H71" s="86"/>
      <c r="I71" s="86"/>
      <c r="J71" s="86">
        <f t="shared" si="0"/>
        <v>0</v>
      </c>
      <c r="K71" s="84">
        <f t="shared" si="5"/>
        <v>46235</v>
      </c>
      <c r="M71" s="36"/>
      <c r="O71" s="40"/>
      <c r="P71" s="40"/>
      <c r="Q71" s="40"/>
      <c r="R71" s="40"/>
      <c r="S71" s="40"/>
      <c r="T71" s="40"/>
      <c r="U71" s="40"/>
      <c r="V71" s="36"/>
      <c r="W71" s="36"/>
      <c r="X71" s="36"/>
      <c r="Y71" s="36"/>
      <c r="Z71" s="36"/>
      <c r="AB71" s="36"/>
      <c r="AC71" s="36"/>
      <c r="AD71" s="36"/>
      <c r="AE71" s="49"/>
      <c r="AF71" s="36"/>
      <c r="AG71" s="41"/>
      <c r="AH71" s="41"/>
      <c r="AI71" s="36"/>
      <c r="AQ71" s="36"/>
      <c r="AR71" s="36"/>
      <c r="AS71" s="36"/>
      <c r="AT71" s="36"/>
      <c r="AU71" s="36"/>
      <c r="AW71" s="36"/>
      <c r="AX71" s="36"/>
      <c r="AY71" s="36"/>
      <c r="AZ71" s="36"/>
      <c r="BA71" s="36"/>
      <c r="BB71" s="36"/>
      <c r="BC71" s="36"/>
    </row>
    <row r="72" spans="1:55" x14ac:dyDescent="0.25">
      <c r="A72" s="60">
        <v>62</v>
      </c>
      <c r="B72" s="86">
        <f t="shared" si="1"/>
        <v>0</v>
      </c>
      <c r="C72" s="86">
        <f t="shared" si="6"/>
        <v>0</v>
      </c>
      <c r="D72" s="86">
        <f t="shared" si="7"/>
        <v>0</v>
      </c>
      <c r="E72" s="86"/>
      <c r="F72" s="86">
        <f t="shared" si="2"/>
        <v>0</v>
      </c>
      <c r="G72" s="86"/>
      <c r="H72" s="86"/>
      <c r="I72" s="86"/>
      <c r="J72" s="86">
        <f t="shared" si="0"/>
        <v>0</v>
      </c>
      <c r="K72" s="84">
        <f t="shared" si="5"/>
        <v>46266</v>
      </c>
      <c r="M72" s="36"/>
      <c r="O72" s="40"/>
      <c r="P72" s="40"/>
      <c r="Q72" s="40"/>
      <c r="R72" s="40"/>
      <c r="S72" s="40"/>
      <c r="T72" s="40"/>
      <c r="U72" s="40"/>
      <c r="V72" s="36"/>
      <c r="W72" s="36"/>
      <c r="X72" s="36"/>
      <c r="Y72" s="36"/>
      <c r="Z72" s="36"/>
      <c r="AB72" s="36"/>
      <c r="AC72" s="36"/>
      <c r="AD72" s="36"/>
      <c r="AE72" s="49"/>
      <c r="AF72" s="36"/>
      <c r="AG72" s="41"/>
      <c r="AH72" s="41"/>
      <c r="AI72" s="36"/>
      <c r="AQ72" s="36"/>
      <c r="AR72" s="36"/>
      <c r="AS72" s="36"/>
      <c r="AT72" s="36"/>
      <c r="AU72" s="36"/>
      <c r="AW72" s="36"/>
      <c r="AX72" s="36"/>
      <c r="AY72" s="36"/>
      <c r="AZ72" s="36"/>
      <c r="BA72" s="36"/>
      <c r="BB72" s="36"/>
      <c r="BC72" s="36"/>
    </row>
    <row r="73" spans="1:55" x14ac:dyDescent="0.25">
      <c r="A73" s="60">
        <v>63</v>
      </c>
      <c r="B73" s="86">
        <f t="shared" si="1"/>
        <v>0</v>
      </c>
      <c r="C73" s="86">
        <f t="shared" si="6"/>
        <v>0</v>
      </c>
      <c r="D73" s="86">
        <f t="shared" si="7"/>
        <v>0</v>
      </c>
      <c r="E73" s="86"/>
      <c r="F73" s="86">
        <f t="shared" si="2"/>
        <v>0</v>
      </c>
      <c r="G73" s="86"/>
      <c r="H73" s="86"/>
      <c r="I73" s="86"/>
      <c r="J73" s="86">
        <f t="shared" si="0"/>
        <v>0</v>
      </c>
      <c r="K73" s="84">
        <f t="shared" si="5"/>
        <v>46296</v>
      </c>
      <c r="M73" s="36"/>
      <c r="O73" s="40"/>
      <c r="P73" s="40"/>
      <c r="Q73" s="40"/>
      <c r="R73" s="40"/>
      <c r="S73" s="40"/>
      <c r="T73" s="40"/>
      <c r="U73" s="40"/>
      <c r="V73" s="36"/>
      <c r="W73" s="36"/>
      <c r="X73" s="36"/>
      <c r="Y73" s="36"/>
      <c r="Z73" s="36"/>
      <c r="AB73" s="36"/>
      <c r="AC73" s="36"/>
      <c r="AD73" s="36"/>
      <c r="AE73" s="49"/>
      <c r="AF73" s="36"/>
      <c r="AG73" s="41"/>
      <c r="AH73" s="41"/>
      <c r="AI73" s="36"/>
      <c r="AQ73" s="36"/>
      <c r="AR73" s="36"/>
      <c r="AS73" s="36"/>
      <c r="AT73" s="36"/>
      <c r="AU73" s="36"/>
      <c r="AW73" s="36"/>
      <c r="AX73" s="36"/>
      <c r="AY73" s="36"/>
      <c r="AZ73" s="36"/>
      <c r="BA73" s="36"/>
      <c r="BB73" s="36"/>
      <c r="BC73" s="36"/>
    </row>
    <row r="74" spans="1:55" x14ac:dyDescent="0.25">
      <c r="A74" s="60">
        <v>64</v>
      </c>
      <c r="B74" s="86">
        <f t="shared" si="1"/>
        <v>0</v>
      </c>
      <c r="C74" s="86">
        <f t="shared" si="6"/>
        <v>0</v>
      </c>
      <c r="D74" s="86">
        <f t="shared" si="7"/>
        <v>0</v>
      </c>
      <c r="E74" s="86"/>
      <c r="F74" s="86">
        <f t="shared" si="2"/>
        <v>0</v>
      </c>
      <c r="G74" s="86"/>
      <c r="H74" s="86"/>
      <c r="I74" s="86"/>
      <c r="J74" s="86">
        <f t="shared" ref="J74:J137" si="8">SUM(C74:I74)</f>
        <v>0</v>
      </c>
      <c r="K74" s="84">
        <f t="shared" si="5"/>
        <v>46327</v>
      </c>
      <c r="M74" s="36"/>
      <c r="O74" s="40"/>
      <c r="P74" s="40"/>
      <c r="Q74" s="40"/>
      <c r="R74" s="40"/>
      <c r="S74" s="40"/>
      <c r="T74" s="40"/>
      <c r="U74" s="40"/>
      <c r="V74" s="36"/>
      <c r="W74" s="36"/>
      <c r="X74" s="36"/>
      <c r="Y74" s="36"/>
      <c r="Z74" s="36"/>
      <c r="AB74" s="36"/>
      <c r="AC74" s="36"/>
      <c r="AD74" s="36"/>
      <c r="AE74" s="49"/>
      <c r="AF74" s="36"/>
      <c r="AG74" s="41"/>
      <c r="AH74" s="41"/>
      <c r="AI74" s="36"/>
      <c r="AQ74" s="36"/>
      <c r="AR74" s="36"/>
      <c r="AS74" s="36"/>
      <c r="AT74" s="36"/>
      <c r="AU74" s="36"/>
      <c r="AW74" s="36"/>
      <c r="AX74" s="36"/>
      <c r="AY74" s="36"/>
      <c r="AZ74" s="36"/>
      <c r="BA74" s="36"/>
      <c r="BB74" s="36"/>
      <c r="BC74" s="36"/>
    </row>
    <row r="75" spans="1:55" x14ac:dyDescent="0.25">
      <c r="A75" s="60">
        <v>65</v>
      </c>
      <c r="B75" s="86">
        <f t="shared" ref="B75:B138" si="9">B74-C75</f>
        <v>0</v>
      </c>
      <c r="C75" s="86">
        <f t="shared" si="6"/>
        <v>0</v>
      </c>
      <c r="D75" s="86">
        <f t="shared" si="7"/>
        <v>0</v>
      </c>
      <c r="E75" s="86"/>
      <c r="F75" s="86">
        <f t="shared" ref="F75:F138" si="10">IF(B75&gt;0,$D$3*$G$4,0)</f>
        <v>0</v>
      </c>
      <c r="G75" s="86"/>
      <c r="H75" s="86"/>
      <c r="I75" s="86"/>
      <c r="J75" s="86">
        <f t="shared" si="8"/>
        <v>0</v>
      </c>
      <c r="K75" s="84">
        <f t="shared" si="5"/>
        <v>46357</v>
      </c>
      <c r="M75" s="36"/>
      <c r="O75" s="40"/>
      <c r="P75" s="40"/>
      <c r="Q75" s="40"/>
      <c r="R75" s="40"/>
      <c r="S75" s="40"/>
      <c r="T75" s="40"/>
      <c r="U75" s="40"/>
      <c r="V75" s="36"/>
      <c r="W75" s="36"/>
      <c r="X75" s="36"/>
      <c r="Y75" s="36"/>
      <c r="Z75" s="36"/>
      <c r="AB75" s="36"/>
      <c r="AC75" s="36"/>
      <c r="AD75" s="36"/>
      <c r="AE75" s="49"/>
      <c r="AF75" s="36"/>
      <c r="AG75" s="41"/>
      <c r="AH75" s="41"/>
      <c r="AI75" s="36"/>
      <c r="AQ75" s="36"/>
      <c r="AR75" s="36"/>
      <c r="AS75" s="36"/>
      <c r="AT75" s="36"/>
      <c r="AU75" s="36"/>
      <c r="AW75" s="36"/>
      <c r="AX75" s="36"/>
      <c r="AY75" s="36"/>
      <c r="AZ75" s="36"/>
      <c r="BA75" s="36"/>
      <c r="BB75" s="36"/>
      <c r="BC75" s="36"/>
    </row>
    <row r="76" spans="1:55" x14ac:dyDescent="0.25">
      <c r="A76" s="60">
        <v>66</v>
      </c>
      <c r="B76" s="86">
        <f t="shared" si="9"/>
        <v>0</v>
      </c>
      <c r="C76" s="86">
        <f t="shared" si="6"/>
        <v>0</v>
      </c>
      <c r="D76" s="86">
        <f t="shared" si="7"/>
        <v>0</v>
      </c>
      <c r="E76" s="86"/>
      <c r="F76" s="86">
        <f t="shared" si="10"/>
        <v>0</v>
      </c>
      <c r="G76" s="86"/>
      <c r="H76" s="86"/>
      <c r="I76" s="86"/>
      <c r="J76" s="86">
        <f t="shared" si="8"/>
        <v>0</v>
      </c>
      <c r="K76" s="84">
        <f t="shared" ref="K76:K139" si="11">EOMONTH(K75,0)+1</f>
        <v>46388</v>
      </c>
      <c r="M76" s="36"/>
      <c r="O76" s="40"/>
      <c r="P76" s="40"/>
      <c r="Q76" s="40"/>
      <c r="R76" s="40"/>
      <c r="S76" s="40"/>
      <c r="T76" s="40"/>
      <c r="U76" s="40"/>
      <c r="V76" s="36"/>
      <c r="W76" s="36"/>
      <c r="X76" s="36"/>
      <c r="Y76" s="36"/>
      <c r="Z76" s="36"/>
      <c r="AB76" s="36"/>
      <c r="AC76" s="36"/>
      <c r="AD76" s="36"/>
      <c r="AE76" s="49"/>
      <c r="AF76" s="36"/>
      <c r="AG76" s="41"/>
      <c r="AH76" s="41"/>
      <c r="AI76" s="36"/>
      <c r="AQ76" s="36"/>
      <c r="AR76" s="36"/>
      <c r="AS76" s="36"/>
      <c r="AT76" s="36"/>
      <c r="AU76" s="36"/>
      <c r="AW76" s="36"/>
      <c r="AX76" s="36"/>
      <c r="AY76" s="36"/>
      <c r="AZ76" s="36"/>
      <c r="BA76" s="36"/>
      <c r="BB76" s="36"/>
      <c r="BC76" s="36"/>
    </row>
    <row r="77" spans="1:55" x14ac:dyDescent="0.25">
      <c r="A77" s="60">
        <v>67</v>
      </c>
      <c r="B77" s="86">
        <f t="shared" si="9"/>
        <v>0</v>
      </c>
      <c r="C77" s="86">
        <f t="shared" si="6"/>
        <v>0</v>
      </c>
      <c r="D77" s="86">
        <f t="shared" si="7"/>
        <v>0</v>
      </c>
      <c r="E77" s="86"/>
      <c r="F77" s="86">
        <f t="shared" si="10"/>
        <v>0</v>
      </c>
      <c r="G77" s="86"/>
      <c r="H77" s="86"/>
      <c r="I77" s="86"/>
      <c r="J77" s="86">
        <f t="shared" si="8"/>
        <v>0</v>
      </c>
      <c r="K77" s="84">
        <f t="shared" si="11"/>
        <v>46419</v>
      </c>
      <c r="M77" s="36"/>
      <c r="O77" s="40"/>
      <c r="P77" s="40"/>
      <c r="Q77" s="40"/>
      <c r="R77" s="40"/>
      <c r="S77" s="40"/>
      <c r="T77" s="40"/>
      <c r="U77" s="40"/>
      <c r="V77" s="36"/>
      <c r="W77" s="36"/>
      <c r="X77" s="36"/>
      <c r="Y77" s="36"/>
      <c r="Z77" s="36"/>
      <c r="AB77" s="36"/>
      <c r="AC77" s="36"/>
      <c r="AD77" s="36"/>
      <c r="AE77" s="49"/>
      <c r="AF77" s="36"/>
      <c r="AG77" s="41"/>
      <c r="AH77" s="41"/>
      <c r="AI77" s="36"/>
      <c r="AQ77" s="36"/>
      <c r="AR77" s="36"/>
      <c r="AS77" s="36"/>
      <c r="AT77" s="36"/>
      <c r="AU77" s="36"/>
      <c r="AW77" s="36"/>
      <c r="AX77" s="36"/>
      <c r="AY77" s="36"/>
      <c r="AZ77" s="36"/>
      <c r="BA77" s="36"/>
      <c r="BB77" s="36"/>
      <c r="BC77" s="36"/>
    </row>
    <row r="78" spans="1:55" x14ac:dyDescent="0.25">
      <c r="A78" s="60">
        <v>68</v>
      </c>
      <c r="B78" s="86">
        <f t="shared" si="9"/>
        <v>0</v>
      </c>
      <c r="C78" s="86">
        <f t="shared" si="6"/>
        <v>0</v>
      </c>
      <c r="D78" s="86">
        <f t="shared" si="7"/>
        <v>0</v>
      </c>
      <c r="E78" s="86"/>
      <c r="F78" s="86">
        <f t="shared" si="10"/>
        <v>0</v>
      </c>
      <c r="G78" s="86"/>
      <c r="H78" s="86"/>
      <c r="I78" s="86"/>
      <c r="J78" s="86">
        <f t="shared" si="8"/>
        <v>0</v>
      </c>
      <c r="K78" s="84">
        <f t="shared" si="11"/>
        <v>46447</v>
      </c>
      <c r="M78" s="36"/>
      <c r="O78" s="40"/>
      <c r="P78" s="40"/>
      <c r="Q78" s="40"/>
      <c r="R78" s="40"/>
      <c r="S78" s="40"/>
      <c r="T78" s="40"/>
      <c r="U78" s="40"/>
      <c r="V78" s="36"/>
      <c r="W78" s="36"/>
      <c r="X78" s="36"/>
      <c r="Y78" s="36"/>
      <c r="Z78" s="36"/>
      <c r="AB78" s="36"/>
      <c r="AC78" s="36"/>
      <c r="AD78" s="36"/>
      <c r="AE78" s="49"/>
      <c r="AF78" s="36"/>
      <c r="AG78" s="41"/>
      <c r="AH78" s="41"/>
      <c r="AI78" s="36"/>
      <c r="AQ78" s="36"/>
      <c r="AR78" s="36"/>
      <c r="AS78" s="36"/>
      <c r="AT78" s="36"/>
      <c r="AU78" s="36"/>
      <c r="AW78" s="36"/>
      <c r="AX78" s="36"/>
      <c r="AY78" s="36"/>
      <c r="AZ78" s="36"/>
      <c r="BA78" s="36"/>
      <c r="BB78" s="36"/>
      <c r="BC78" s="36"/>
    </row>
    <row r="79" spans="1:55" x14ac:dyDescent="0.25">
      <c r="A79" s="60">
        <v>69</v>
      </c>
      <c r="B79" s="86">
        <f t="shared" si="9"/>
        <v>0</v>
      </c>
      <c r="C79" s="86">
        <f t="shared" si="6"/>
        <v>0</v>
      </c>
      <c r="D79" s="86">
        <f t="shared" si="7"/>
        <v>0</v>
      </c>
      <c r="E79" s="86"/>
      <c r="F79" s="86">
        <f t="shared" si="10"/>
        <v>0</v>
      </c>
      <c r="G79" s="86"/>
      <c r="H79" s="86"/>
      <c r="I79" s="86"/>
      <c r="J79" s="86">
        <f t="shared" si="8"/>
        <v>0</v>
      </c>
      <c r="K79" s="84">
        <f t="shared" si="11"/>
        <v>46478</v>
      </c>
      <c r="M79" s="36"/>
      <c r="O79" s="40"/>
      <c r="P79" s="40"/>
      <c r="Q79" s="40"/>
      <c r="R79" s="40"/>
      <c r="S79" s="40"/>
      <c r="T79" s="40"/>
      <c r="U79" s="40"/>
      <c r="V79" s="36"/>
      <c r="W79" s="36"/>
      <c r="X79" s="36"/>
      <c r="Y79" s="36"/>
      <c r="Z79" s="36"/>
      <c r="AB79" s="36"/>
      <c r="AC79" s="36"/>
      <c r="AD79" s="36"/>
      <c r="AE79" s="49"/>
      <c r="AF79" s="36"/>
      <c r="AG79" s="41"/>
      <c r="AH79" s="41"/>
      <c r="AI79" s="36"/>
      <c r="AQ79" s="36"/>
      <c r="AR79" s="36"/>
      <c r="AS79" s="36"/>
      <c r="AT79" s="36"/>
      <c r="AU79" s="36"/>
      <c r="AW79" s="36"/>
      <c r="AX79" s="36"/>
      <c r="AY79" s="36"/>
      <c r="AZ79" s="36"/>
      <c r="BA79" s="36"/>
      <c r="BB79" s="36"/>
      <c r="BC79" s="36"/>
    </row>
    <row r="80" spans="1:55" x14ac:dyDescent="0.25">
      <c r="A80" s="60">
        <v>70</v>
      </c>
      <c r="B80" s="86">
        <f t="shared" si="9"/>
        <v>0</v>
      </c>
      <c r="C80" s="86">
        <f t="shared" si="6"/>
        <v>0</v>
      </c>
      <c r="D80" s="86">
        <f t="shared" si="7"/>
        <v>0</v>
      </c>
      <c r="E80" s="86"/>
      <c r="F80" s="86">
        <f t="shared" si="10"/>
        <v>0</v>
      </c>
      <c r="G80" s="86"/>
      <c r="H80" s="86"/>
      <c r="I80" s="86"/>
      <c r="J80" s="86">
        <f t="shared" si="8"/>
        <v>0</v>
      </c>
      <c r="K80" s="84">
        <f t="shared" si="11"/>
        <v>46508</v>
      </c>
      <c r="M80" s="36"/>
      <c r="O80" s="40"/>
      <c r="P80" s="40"/>
      <c r="Q80" s="40"/>
      <c r="R80" s="40"/>
      <c r="S80" s="40"/>
      <c r="T80" s="40"/>
      <c r="U80" s="40"/>
      <c r="V80" s="36"/>
      <c r="W80" s="36"/>
      <c r="X80" s="36"/>
      <c r="Y80" s="36"/>
      <c r="Z80" s="36"/>
      <c r="AB80" s="36"/>
      <c r="AC80" s="36"/>
      <c r="AD80" s="36"/>
      <c r="AE80" s="49"/>
      <c r="AF80" s="36"/>
      <c r="AG80" s="41"/>
      <c r="AH80" s="41"/>
      <c r="AI80" s="36"/>
      <c r="AQ80" s="36"/>
      <c r="AR80" s="36"/>
      <c r="AS80" s="36"/>
      <c r="AT80" s="36"/>
      <c r="AU80" s="36"/>
      <c r="AW80" s="36"/>
      <c r="AX80" s="36"/>
      <c r="AY80" s="36"/>
      <c r="AZ80" s="36"/>
      <c r="BA80" s="36"/>
      <c r="BB80" s="36"/>
      <c r="BC80" s="36"/>
    </row>
    <row r="81" spans="1:55" x14ac:dyDescent="0.25">
      <c r="A81" s="60">
        <v>71</v>
      </c>
      <c r="B81" s="86">
        <f t="shared" si="9"/>
        <v>0</v>
      </c>
      <c r="C81" s="86">
        <f t="shared" si="6"/>
        <v>0</v>
      </c>
      <c r="D81" s="86">
        <f t="shared" si="7"/>
        <v>0</v>
      </c>
      <c r="E81" s="86"/>
      <c r="F81" s="86">
        <f t="shared" si="10"/>
        <v>0</v>
      </c>
      <c r="G81" s="86"/>
      <c r="H81" s="86"/>
      <c r="I81" s="86"/>
      <c r="J81" s="86">
        <f t="shared" si="8"/>
        <v>0</v>
      </c>
      <c r="K81" s="84">
        <f t="shared" si="11"/>
        <v>46539</v>
      </c>
      <c r="M81" s="36"/>
      <c r="O81" s="40"/>
      <c r="P81" s="40"/>
      <c r="Q81" s="40"/>
      <c r="R81" s="40"/>
      <c r="S81" s="40"/>
      <c r="T81" s="40"/>
      <c r="U81" s="40"/>
      <c r="V81" s="36"/>
      <c r="W81" s="36"/>
      <c r="X81" s="36"/>
      <c r="Y81" s="36"/>
      <c r="Z81" s="36"/>
      <c r="AB81" s="36"/>
      <c r="AC81" s="36"/>
      <c r="AD81" s="36"/>
      <c r="AE81" s="49"/>
      <c r="AF81" s="36"/>
      <c r="AG81" s="41"/>
      <c r="AH81" s="41"/>
      <c r="AI81" s="36"/>
      <c r="AQ81" s="36"/>
      <c r="AR81" s="36"/>
      <c r="AS81" s="36"/>
      <c r="AT81" s="36"/>
      <c r="AU81" s="36"/>
      <c r="AW81" s="36"/>
      <c r="AX81" s="36"/>
      <c r="AY81" s="36"/>
      <c r="AZ81" s="36"/>
      <c r="BA81" s="36"/>
      <c r="BB81" s="36"/>
      <c r="BC81" s="36"/>
    </row>
    <row r="82" spans="1:55" x14ac:dyDescent="0.25">
      <c r="A82" s="81">
        <v>72</v>
      </c>
      <c r="B82" s="82">
        <f t="shared" si="9"/>
        <v>0</v>
      </c>
      <c r="C82" s="82">
        <f t="shared" si="6"/>
        <v>0</v>
      </c>
      <c r="D82" s="82">
        <f t="shared" si="7"/>
        <v>0</v>
      </c>
      <c r="E82" s="82"/>
      <c r="F82" s="82">
        <f t="shared" si="10"/>
        <v>0</v>
      </c>
      <c r="G82" s="82">
        <f>IF(B82&gt;0,B82*$J$2,0)</f>
        <v>0</v>
      </c>
      <c r="H82" s="82">
        <f>IF(B82&gt;0,H70,0)</f>
        <v>0</v>
      </c>
      <c r="I82" s="82"/>
      <c r="J82" s="82">
        <f t="shared" si="8"/>
        <v>0</v>
      </c>
      <c r="K82" s="84">
        <f t="shared" si="11"/>
        <v>46569</v>
      </c>
      <c r="M82" s="36"/>
      <c r="O82" s="40"/>
      <c r="P82" s="40"/>
      <c r="Q82" s="40"/>
      <c r="R82" s="40"/>
      <c r="S82" s="40"/>
      <c r="T82" s="40"/>
      <c r="U82" s="40"/>
      <c r="V82" s="36"/>
      <c r="W82" s="36"/>
      <c r="X82" s="36"/>
      <c r="Y82" s="36"/>
      <c r="Z82" s="36"/>
      <c r="AB82" s="36"/>
      <c r="AC82" s="36"/>
      <c r="AD82" s="36"/>
      <c r="AE82" s="49"/>
      <c r="AF82" s="36"/>
      <c r="AG82" s="41"/>
      <c r="AH82" s="41"/>
      <c r="AI82" s="36"/>
      <c r="AQ82" s="36"/>
      <c r="AR82" s="36"/>
      <c r="AS82" s="36"/>
      <c r="AT82" s="36"/>
      <c r="AU82" s="36"/>
      <c r="AW82" s="36"/>
      <c r="AX82" s="36"/>
      <c r="AY82" s="36"/>
      <c r="AZ82" s="36"/>
      <c r="BA82" s="36"/>
      <c r="BB82" s="36"/>
      <c r="BC82" s="36"/>
    </row>
    <row r="83" spans="1:55" x14ac:dyDescent="0.25">
      <c r="A83" s="60">
        <v>73</v>
      </c>
      <c r="B83" s="86">
        <f t="shared" si="9"/>
        <v>0</v>
      </c>
      <c r="C83" s="86">
        <f t="shared" si="6"/>
        <v>0</v>
      </c>
      <c r="D83" s="86">
        <f t="shared" si="7"/>
        <v>0</v>
      </c>
      <c r="E83" s="86"/>
      <c r="F83" s="86">
        <f t="shared" si="10"/>
        <v>0</v>
      </c>
      <c r="G83" s="86"/>
      <c r="H83" s="86"/>
      <c r="I83" s="86"/>
      <c r="J83" s="86">
        <f t="shared" si="8"/>
        <v>0</v>
      </c>
      <c r="K83" s="84">
        <f t="shared" si="11"/>
        <v>46600</v>
      </c>
      <c r="M83" s="36"/>
      <c r="O83" s="40"/>
      <c r="P83" s="40"/>
      <c r="Q83" s="40"/>
      <c r="R83" s="40"/>
      <c r="S83" s="40"/>
      <c r="T83" s="40"/>
      <c r="U83" s="40"/>
      <c r="V83" s="36"/>
      <c r="W83" s="36"/>
      <c r="X83" s="36"/>
      <c r="Y83" s="36"/>
      <c r="Z83" s="36"/>
      <c r="AB83" s="36"/>
      <c r="AC83" s="36"/>
      <c r="AD83" s="36"/>
      <c r="AE83" s="49"/>
      <c r="AF83" s="36"/>
      <c r="AG83" s="41"/>
      <c r="AH83" s="41"/>
      <c r="AI83" s="36"/>
      <c r="AQ83" s="36"/>
      <c r="AR83" s="36"/>
      <c r="AS83" s="36"/>
      <c r="AT83" s="36"/>
      <c r="AU83" s="36"/>
      <c r="AW83" s="36"/>
      <c r="AX83" s="36"/>
      <c r="AY83" s="36"/>
      <c r="AZ83" s="36"/>
      <c r="BA83" s="36"/>
      <c r="BB83" s="36"/>
      <c r="BC83" s="36"/>
    </row>
    <row r="84" spans="1:55" x14ac:dyDescent="0.25">
      <c r="A84" s="89">
        <v>74</v>
      </c>
      <c r="B84" s="90">
        <f t="shared" si="9"/>
        <v>0</v>
      </c>
      <c r="C84" s="90">
        <f t="shared" si="6"/>
        <v>0</v>
      </c>
      <c r="D84" s="90">
        <f t="shared" si="7"/>
        <v>0</v>
      </c>
      <c r="E84" s="90"/>
      <c r="F84" s="86">
        <f t="shared" si="10"/>
        <v>0</v>
      </c>
      <c r="G84" s="90"/>
      <c r="H84" s="90"/>
      <c r="I84" s="90"/>
      <c r="J84" s="90">
        <f t="shared" si="8"/>
        <v>0</v>
      </c>
      <c r="K84" s="84">
        <f t="shared" si="11"/>
        <v>46631</v>
      </c>
      <c r="M84" s="36"/>
      <c r="O84" s="40"/>
      <c r="P84" s="40"/>
      <c r="Q84" s="40"/>
      <c r="R84" s="40"/>
      <c r="S84" s="40"/>
      <c r="T84" s="40"/>
      <c r="U84" s="40"/>
      <c r="V84" s="36"/>
      <c r="W84" s="36"/>
      <c r="X84" s="36"/>
      <c r="Y84" s="36"/>
      <c r="Z84" s="36"/>
      <c r="AB84" s="36"/>
      <c r="AC84" s="36"/>
      <c r="AD84" s="36"/>
      <c r="AE84" s="49"/>
      <c r="AF84" s="36"/>
      <c r="AG84" s="41"/>
      <c r="AH84" s="41"/>
      <c r="AI84" s="36"/>
      <c r="AQ84" s="36"/>
      <c r="AR84" s="36"/>
      <c r="AS84" s="36"/>
      <c r="AT84" s="36"/>
      <c r="AU84" s="36"/>
      <c r="AW84" s="36"/>
      <c r="AX84" s="36"/>
      <c r="AY84" s="36"/>
      <c r="AZ84" s="36"/>
      <c r="BA84" s="36"/>
      <c r="BB84" s="36"/>
      <c r="BC84" s="36"/>
    </row>
    <row r="85" spans="1:55" x14ac:dyDescent="0.25">
      <c r="A85" s="60">
        <v>75</v>
      </c>
      <c r="B85" s="86">
        <f t="shared" si="9"/>
        <v>0</v>
      </c>
      <c r="C85" s="86">
        <f t="shared" si="6"/>
        <v>0</v>
      </c>
      <c r="D85" s="86">
        <f t="shared" si="7"/>
        <v>0</v>
      </c>
      <c r="E85" s="86"/>
      <c r="F85" s="86">
        <f t="shared" si="10"/>
        <v>0</v>
      </c>
      <c r="G85" s="86"/>
      <c r="H85" s="86"/>
      <c r="I85" s="86"/>
      <c r="J85" s="86">
        <f t="shared" si="8"/>
        <v>0</v>
      </c>
      <c r="K85" s="84">
        <f t="shared" si="11"/>
        <v>46661</v>
      </c>
      <c r="M85" s="36"/>
      <c r="O85" s="40"/>
      <c r="P85" s="40"/>
      <c r="Q85" s="40"/>
      <c r="R85" s="40"/>
      <c r="S85" s="40"/>
      <c r="T85" s="40"/>
      <c r="U85" s="40"/>
      <c r="V85" s="36"/>
      <c r="W85" s="36"/>
      <c r="X85" s="36"/>
      <c r="Y85" s="36"/>
      <c r="Z85" s="36"/>
      <c r="AB85" s="36"/>
      <c r="AC85" s="36"/>
      <c r="AD85" s="36"/>
      <c r="AE85" s="49"/>
      <c r="AF85" s="36"/>
      <c r="AG85" s="41"/>
      <c r="AH85" s="41"/>
      <c r="AI85" s="36"/>
      <c r="AQ85" s="36"/>
      <c r="AR85" s="36"/>
      <c r="AS85" s="36"/>
      <c r="AT85" s="36"/>
      <c r="AU85" s="36"/>
      <c r="AW85" s="36"/>
      <c r="AX85" s="36"/>
      <c r="AY85" s="36"/>
      <c r="AZ85" s="36"/>
      <c r="BA85" s="36"/>
      <c r="BB85" s="36"/>
      <c r="BC85" s="36"/>
    </row>
    <row r="86" spans="1:55" x14ac:dyDescent="0.25">
      <c r="A86" s="60">
        <v>76</v>
      </c>
      <c r="B86" s="86">
        <f t="shared" si="9"/>
        <v>0</v>
      </c>
      <c r="C86" s="86">
        <f t="shared" si="6"/>
        <v>0</v>
      </c>
      <c r="D86" s="86">
        <f t="shared" si="7"/>
        <v>0</v>
      </c>
      <c r="E86" s="86"/>
      <c r="F86" s="86">
        <f t="shared" si="10"/>
        <v>0</v>
      </c>
      <c r="G86" s="86"/>
      <c r="H86" s="86"/>
      <c r="I86" s="86"/>
      <c r="J86" s="86">
        <f t="shared" si="8"/>
        <v>0</v>
      </c>
      <c r="K86" s="84">
        <f t="shared" si="11"/>
        <v>46692</v>
      </c>
      <c r="M86" s="36"/>
      <c r="O86" s="40"/>
      <c r="P86" s="40"/>
      <c r="Q86" s="40"/>
      <c r="R86" s="40"/>
      <c r="S86" s="40"/>
      <c r="T86" s="40"/>
      <c r="U86" s="40"/>
      <c r="V86" s="36"/>
      <c r="W86" s="36"/>
      <c r="X86" s="36"/>
      <c r="Y86" s="36"/>
      <c r="Z86" s="36"/>
      <c r="AB86" s="36"/>
      <c r="AC86" s="36"/>
      <c r="AD86" s="36"/>
      <c r="AE86" s="49"/>
      <c r="AF86" s="36"/>
      <c r="AG86" s="41"/>
      <c r="AH86" s="41"/>
      <c r="AI86" s="36"/>
      <c r="AQ86" s="36"/>
      <c r="AR86" s="36"/>
      <c r="AS86" s="36"/>
      <c r="AT86" s="36"/>
      <c r="AU86" s="36"/>
      <c r="AW86" s="36"/>
      <c r="AX86" s="36"/>
      <c r="AY86" s="36"/>
      <c r="AZ86" s="36"/>
      <c r="BA86" s="36"/>
      <c r="BB86" s="36"/>
      <c r="BC86" s="36"/>
    </row>
    <row r="87" spans="1:55" x14ac:dyDescent="0.25">
      <c r="A87" s="60">
        <v>77</v>
      </c>
      <c r="B87" s="86">
        <f t="shared" si="9"/>
        <v>0</v>
      </c>
      <c r="C87" s="86">
        <f t="shared" ref="C87:C150" si="12">MIN(B86,IF($D$4="Ануїтет",-PMT($G$2/12,$D$6-12,$B$22,0,0)-D87,$D$3/$D$6))</f>
        <v>0</v>
      </c>
      <c r="D87" s="86">
        <f t="shared" ref="D87:D150" si="13">B86*$G$2/12</f>
        <v>0</v>
      </c>
      <c r="E87" s="86"/>
      <c r="F87" s="86">
        <f t="shared" si="10"/>
        <v>0</v>
      </c>
      <c r="G87" s="86"/>
      <c r="H87" s="86"/>
      <c r="I87" s="86"/>
      <c r="J87" s="86">
        <f t="shared" si="8"/>
        <v>0</v>
      </c>
      <c r="K87" s="84">
        <f t="shared" si="11"/>
        <v>46722</v>
      </c>
      <c r="M87" s="36"/>
      <c r="O87" s="40"/>
      <c r="P87" s="40"/>
      <c r="Q87" s="40"/>
      <c r="R87" s="40"/>
      <c r="S87" s="40"/>
      <c r="T87" s="40"/>
      <c r="U87" s="40"/>
      <c r="V87" s="36"/>
      <c r="W87" s="36"/>
      <c r="X87" s="36"/>
      <c r="Y87" s="36"/>
      <c r="Z87" s="36"/>
      <c r="AB87" s="36"/>
      <c r="AC87" s="36"/>
      <c r="AD87" s="36"/>
      <c r="AE87" s="49"/>
      <c r="AF87" s="36"/>
      <c r="AG87" s="41"/>
      <c r="AH87" s="41"/>
      <c r="AI87" s="36"/>
      <c r="AQ87" s="36"/>
      <c r="AR87" s="36"/>
      <c r="AS87" s="36"/>
      <c r="AT87" s="36"/>
      <c r="AU87" s="36"/>
      <c r="AW87" s="36"/>
      <c r="AX87" s="36"/>
      <c r="AY87" s="36"/>
      <c r="AZ87" s="36"/>
      <c r="BA87" s="36"/>
      <c r="BB87" s="36"/>
      <c r="BC87" s="36"/>
    </row>
    <row r="88" spans="1:55" x14ac:dyDescent="0.25">
      <c r="A88" s="60">
        <v>78</v>
      </c>
      <c r="B88" s="86">
        <f t="shared" si="9"/>
        <v>0</v>
      </c>
      <c r="C88" s="86">
        <f t="shared" si="12"/>
        <v>0</v>
      </c>
      <c r="D88" s="86">
        <f t="shared" si="13"/>
        <v>0</v>
      </c>
      <c r="E88" s="86"/>
      <c r="F88" s="86">
        <f t="shared" si="10"/>
        <v>0</v>
      </c>
      <c r="G88" s="86"/>
      <c r="H88" s="86"/>
      <c r="I88" s="86"/>
      <c r="J88" s="86">
        <f t="shared" si="8"/>
        <v>0</v>
      </c>
      <c r="K88" s="84">
        <f t="shared" si="11"/>
        <v>46753</v>
      </c>
      <c r="M88" s="36"/>
      <c r="O88" s="40"/>
      <c r="P88" s="40"/>
      <c r="Q88" s="40"/>
      <c r="R88" s="40"/>
      <c r="S88" s="40"/>
      <c r="T88" s="40"/>
      <c r="U88" s="40"/>
      <c r="V88" s="36"/>
      <c r="W88" s="36"/>
      <c r="X88" s="36"/>
      <c r="Y88" s="36"/>
      <c r="Z88" s="36"/>
      <c r="AB88" s="36"/>
      <c r="AC88" s="36"/>
      <c r="AD88" s="36"/>
      <c r="AE88" s="49"/>
      <c r="AF88" s="36"/>
      <c r="AG88" s="41"/>
      <c r="AH88" s="41"/>
      <c r="AI88" s="36"/>
      <c r="AQ88" s="36"/>
      <c r="AR88" s="36"/>
      <c r="AS88" s="36"/>
      <c r="AT88" s="36"/>
      <c r="AU88" s="36"/>
      <c r="AW88" s="36"/>
      <c r="AX88" s="36"/>
      <c r="AY88" s="36"/>
      <c r="AZ88" s="36"/>
      <c r="BA88" s="36"/>
      <c r="BB88" s="36"/>
      <c r="BC88" s="36"/>
    </row>
    <row r="89" spans="1:55" x14ac:dyDescent="0.25">
      <c r="A89" s="60">
        <v>79</v>
      </c>
      <c r="B89" s="86">
        <f t="shared" si="9"/>
        <v>0</v>
      </c>
      <c r="C89" s="86">
        <f t="shared" si="12"/>
        <v>0</v>
      </c>
      <c r="D89" s="86">
        <f t="shared" si="13"/>
        <v>0</v>
      </c>
      <c r="E89" s="86"/>
      <c r="F89" s="86">
        <f t="shared" si="10"/>
        <v>0</v>
      </c>
      <c r="G89" s="86"/>
      <c r="H89" s="86"/>
      <c r="I89" s="86"/>
      <c r="J89" s="86">
        <f t="shared" si="8"/>
        <v>0</v>
      </c>
      <c r="K89" s="84">
        <f t="shared" si="11"/>
        <v>46784</v>
      </c>
      <c r="M89" s="36"/>
      <c r="O89" s="40"/>
      <c r="P89" s="40"/>
      <c r="Q89" s="40"/>
      <c r="R89" s="40"/>
      <c r="S89" s="40"/>
      <c r="T89" s="40"/>
      <c r="U89" s="40"/>
      <c r="V89" s="36"/>
      <c r="W89" s="36"/>
      <c r="X89" s="36"/>
      <c r="Y89" s="36"/>
      <c r="Z89" s="36"/>
      <c r="AB89" s="36"/>
      <c r="AC89" s="36"/>
      <c r="AD89" s="36"/>
      <c r="AE89" s="49"/>
      <c r="AF89" s="36"/>
      <c r="AG89" s="41"/>
      <c r="AH89" s="41"/>
      <c r="AI89" s="36"/>
      <c r="AQ89" s="36"/>
      <c r="AR89" s="36"/>
      <c r="AS89" s="36"/>
      <c r="AT89" s="36"/>
      <c r="AU89" s="36"/>
      <c r="AW89" s="36"/>
      <c r="AX89" s="36"/>
      <c r="AY89" s="36"/>
      <c r="AZ89" s="36"/>
      <c r="BA89" s="36"/>
      <c r="BB89" s="36"/>
      <c r="BC89" s="36"/>
    </row>
    <row r="90" spans="1:55" x14ac:dyDescent="0.25">
      <c r="A90" s="60">
        <v>80</v>
      </c>
      <c r="B90" s="86">
        <f t="shared" si="9"/>
        <v>0</v>
      </c>
      <c r="C90" s="86">
        <f t="shared" si="12"/>
        <v>0</v>
      </c>
      <c r="D90" s="86">
        <f t="shared" si="13"/>
        <v>0</v>
      </c>
      <c r="E90" s="86"/>
      <c r="F90" s="86">
        <f t="shared" si="10"/>
        <v>0</v>
      </c>
      <c r="G90" s="86"/>
      <c r="H90" s="86"/>
      <c r="I90" s="86"/>
      <c r="J90" s="86">
        <f t="shared" si="8"/>
        <v>0</v>
      </c>
      <c r="K90" s="84">
        <f t="shared" si="11"/>
        <v>46813</v>
      </c>
      <c r="M90" s="36"/>
      <c r="O90" s="40"/>
      <c r="P90" s="40"/>
      <c r="Q90" s="40"/>
      <c r="R90" s="40"/>
      <c r="S90" s="40"/>
      <c r="T90" s="40"/>
      <c r="U90" s="40"/>
      <c r="V90" s="36"/>
      <c r="W90" s="36"/>
      <c r="X90" s="36"/>
      <c r="Y90" s="36"/>
      <c r="Z90" s="36"/>
      <c r="AB90" s="36"/>
      <c r="AC90" s="36"/>
      <c r="AD90" s="36"/>
      <c r="AE90" s="49"/>
      <c r="AF90" s="36"/>
      <c r="AG90" s="41"/>
      <c r="AH90" s="41"/>
      <c r="AI90" s="36"/>
      <c r="AQ90" s="36"/>
      <c r="AR90" s="36"/>
      <c r="AS90" s="36"/>
      <c r="AT90" s="36"/>
      <c r="AU90" s="36"/>
      <c r="AW90" s="36"/>
      <c r="AX90" s="36"/>
      <c r="AY90" s="36"/>
      <c r="AZ90" s="36"/>
      <c r="BA90" s="36"/>
      <c r="BB90" s="36"/>
      <c r="BC90" s="36"/>
    </row>
    <row r="91" spans="1:55" x14ac:dyDescent="0.25">
      <c r="A91" s="60">
        <v>81</v>
      </c>
      <c r="B91" s="86">
        <f t="shared" si="9"/>
        <v>0</v>
      </c>
      <c r="C91" s="86">
        <f t="shared" si="12"/>
        <v>0</v>
      </c>
      <c r="D91" s="86">
        <f t="shared" si="13"/>
        <v>0</v>
      </c>
      <c r="E91" s="86"/>
      <c r="F91" s="86">
        <f t="shared" si="10"/>
        <v>0</v>
      </c>
      <c r="G91" s="86"/>
      <c r="H91" s="86"/>
      <c r="I91" s="86"/>
      <c r="J91" s="86">
        <f t="shared" si="8"/>
        <v>0</v>
      </c>
      <c r="K91" s="84">
        <f t="shared" si="11"/>
        <v>46844</v>
      </c>
      <c r="M91" s="36"/>
      <c r="O91" s="40"/>
      <c r="P91" s="40"/>
      <c r="Q91" s="40"/>
      <c r="R91" s="40"/>
      <c r="S91" s="40"/>
      <c r="T91" s="40"/>
      <c r="U91" s="40"/>
      <c r="V91" s="36"/>
      <c r="W91" s="36"/>
      <c r="X91" s="36"/>
      <c r="Y91" s="36"/>
      <c r="Z91" s="36"/>
      <c r="AB91" s="36"/>
      <c r="AC91" s="36"/>
      <c r="AD91" s="36"/>
      <c r="AE91" s="49"/>
      <c r="AF91" s="36"/>
      <c r="AG91" s="41"/>
      <c r="AH91" s="41"/>
      <c r="AI91" s="36"/>
      <c r="AQ91" s="36"/>
      <c r="AR91" s="36"/>
      <c r="AS91" s="36"/>
      <c r="AT91" s="36"/>
      <c r="AU91" s="36"/>
      <c r="AW91" s="36"/>
      <c r="AX91" s="36"/>
      <c r="AY91" s="36"/>
      <c r="AZ91" s="36"/>
      <c r="BA91" s="36"/>
      <c r="BB91" s="36"/>
      <c r="BC91" s="36"/>
    </row>
    <row r="92" spans="1:55" x14ac:dyDescent="0.25">
      <c r="A92" s="60">
        <v>82</v>
      </c>
      <c r="B92" s="86">
        <f t="shared" si="9"/>
        <v>0</v>
      </c>
      <c r="C92" s="86">
        <f t="shared" si="12"/>
        <v>0</v>
      </c>
      <c r="D92" s="86">
        <f t="shared" si="13"/>
        <v>0</v>
      </c>
      <c r="E92" s="86"/>
      <c r="F92" s="86">
        <f t="shared" si="10"/>
        <v>0</v>
      </c>
      <c r="G92" s="86"/>
      <c r="H92" s="86"/>
      <c r="I92" s="86"/>
      <c r="J92" s="86">
        <f t="shared" si="8"/>
        <v>0</v>
      </c>
      <c r="K92" s="84">
        <f t="shared" si="11"/>
        <v>46874</v>
      </c>
      <c r="M92" s="36"/>
      <c r="O92" s="40"/>
      <c r="P92" s="40"/>
      <c r="Q92" s="40"/>
      <c r="R92" s="40"/>
      <c r="S92" s="40"/>
      <c r="T92" s="40"/>
      <c r="U92" s="40"/>
      <c r="V92" s="36"/>
      <c r="W92" s="36"/>
      <c r="X92" s="36"/>
      <c r="Y92" s="36"/>
      <c r="Z92" s="36"/>
      <c r="AB92" s="36"/>
      <c r="AC92" s="36"/>
      <c r="AD92" s="36"/>
      <c r="AE92" s="49"/>
      <c r="AF92" s="36"/>
      <c r="AG92" s="41"/>
      <c r="AH92" s="41"/>
      <c r="AI92" s="36"/>
      <c r="AQ92" s="36"/>
      <c r="AR92" s="36"/>
      <c r="AS92" s="36"/>
      <c r="AT92" s="36"/>
      <c r="AU92" s="36"/>
      <c r="AW92" s="36"/>
      <c r="AX92" s="36"/>
      <c r="AY92" s="36"/>
      <c r="AZ92" s="36"/>
      <c r="BA92" s="36"/>
      <c r="BB92" s="36"/>
      <c r="BC92" s="36"/>
    </row>
    <row r="93" spans="1:55" x14ac:dyDescent="0.25">
      <c r="A93" s="60">
        <v>83</v>
      </c>
      <c r="B93" s="86">
        <f t="shared" si="9"/>
        <v>0</v>
      </c>
      <c r="C93" s="86">
        <f t="shared" si="12"/>
        <v>0</v>
      </c>
      <c r="D93" s="86">
        <f t="shared" si="13"/>
        <v>0</v>
      </c>
      <c r="E93" s="86"/>
      <c r="F93" s="86">
        <f t="shared" si="10"/>
        <v>0</v>
      </c>
      <c r="G93" s="86"/>
      <c r="H93" s="86"/>
      <c r="I93" s="86"/>
      <c r="J93" s="86">
        <f t="shared" si="8"/>
        <v>0</v>
      </c>
      <c r="K93" s="84">
        <f t="shared" si="11"/>
        <v>46905</v>
      </c>
      <c r="M93" s="36"/>
      <c r="O93" s="40"/>
      <c r="P93" s="40"/>
      <c r="Q93" s="40"/>
      <c r="R93" s="40"/>
      <c r="S93" s="40"/>
      <c r="T93" s="40"/>
      <c r="U93" s="40"/>
      <c r="V93" s="36"/>
      <c r="W93" s="36"/>
      <c r="X93" s="36"/>
      <c r="Y93" s="36"/>
      <c r="Z93" s="36"/>
      <c r="AB93" s="36"/>
      <c r="AC93" s="36"/>
      <c r="AD93" s="36"/>
      <c r="AE93" s="49"/>
      <c r="AF93" s="36"/>
      <c r="AG93" s="41"/>
      <c r="AH93" s="41"/>
      <c r="AI93" s="36"/>
      <c r="AQ93" s="36"/>
      <c r="AR93" s="36"/>
      <c r="AS93" s="36"/>
      <c r="AT93" s="36"/>
      <c r="AU93" s="36"/>
      <c r="AW93" s="36"/>
      <c r="AX93" s="36"/>
      <c r="AY93" s="36"/>
      <c r="AZ93" s="36"/>
      <c r="BA93" s="36"/>
      <c r="BB93" s="36"/>
      <c r="BC93" s="36"/>
    </row>
    <row r="94" spans="1:55" x14ac:dyDescent="0.25">
      <c r="A94" s="81">
        <v>84</v>
      </c>
      <c r="B94" s="82">
        <f t="shared" si="9"/>
        <v>0</v>
      </c>
      <c r="C94" s="82">
        <f t="shared" si="12"/>
        <v>0</v>
      </c>
      <c r="D94" s="82">
        <f t="shared" si="13"/>
        <v>0</v>
      </c>
      <c r="E94" s="82"/>
      <c r="F94" s="82">
        <f t="shared" si="10"/>
        <v>0</v>
      </c>
      <c r="G94" s="82">
        <f>IF(B94&gt;0,B94*$J$2,0)</f>
        <v>0</v>
      </c>
      <c r="H94" s="82">
        <f>IF(B94&gt;0,H82,0)</f>
        <v>0</v>
      </c>
      <c r="I94" s="82"/>
      <c r="J94" s="82">
        <f t="shared" si="8"/>
        <v>0</v>
      </c>
      <c r="K94" s="84">
        <f t="shared" si="11"/>
        <v>46935</v>
      </c>
      <c r="M94" s="36"/>
      <c r="O94" s="40"/>
      <c r="P94" s="40"/>
      <c r="Q94" s="40"/>
      <c r="R94" s="40"/>
      <c r="S94" s="40"/>
      <c r="T94" s="40"/>
      <c r="U94" s="40"/>
      <c r="V94" s="36"/>
      <c r="W94" s="36"/>
      <c r="X94" s="36"/>
      <c r="Y94" s="36"/>
      <c r="Z94" s="36"/>
      <c r="AB94" s="36"/>
      <c r="AC94" s="36"/>
      <c r="AD94" s="36"/>
      <c r="AE94" s="49"/>
      <c r="AF94" s="36"/>
      <c r="AG94" s="41"/>
      <c r="AH94" s="41"/>
      <c r="AI94" s="36"/>
      <c r="AQ94" s="36"/>
      <c r="AR94" s="36"/>
      <c r="AS94" s="36"/>
      <c r="AT94" s="36"/>
      <c r="AU94" s="36"/>
      <c r="AW94" s="36"/>
      <c r="AX94" s="36"/>
      <c r="AY94" s="36"/>
      <c r="AZ94" s="36"/>
      <c r="BA94" s="36"/>
      <c r="BB94" s="36"/>
      <c r="BC94" s="36"/>
    </row>
    <row r="95" spans="1:55" x14ac:dyDescent="0.25">
      <c r="A95" s="60">
        <v>85</v>
      </c>
      <c r="B95" s="86">
        <f t="shared" si="9"/>
        <v>0</v>
      </c>
      <c r="C95" s="86">
        <f t="shared" si="12"/>
        <v>0</v>
      </c>
      <c r="D95" s="86">
        <f t="shared" si="13"/>
        <v>0</v>
      </c>
      <c r="E95" s="86"/>
      <c r="F95" s="86">
        <f t="shared" si="10"/>
        <v>0</v>
      </c>
      <c r="G95" s="86"/>
      <c r="H95" s="86"/>
      <c r="I95" s="86"/>
      <c r="J95" s="86">
        <f t="shared" si="8"/>
        <v>0</v>
      </c>
      <c r="K95" s="84">
        <f t="shared" si="11"/>
        <v>46966</v>
      </c>
      <c r="M95" s="36"/>
      <c r="O95" s="40"/>
      <c r="P95" s="40"/>
      <c r="Q95" s="40"/>
      <c r="R95" s="40"/>
      <c r="S95" s="40"/>
      <c r="T95" s="40"/>
      <c r="U95" s="40"/>
      <c r="V95" s="36"/>
      <c r="W95" s="36"/>
      <c r="X95" s="36"/>
      <c r="Y95" s="36"/>
      <c r="Z95" s="36"/>
      <c r="AB95" s="36"/>
      <c r="AC95" s="36"/>
      <c r="AD95" s="36"/>
      <c r="AE95" s="49"/>
      <c r="AF95" s="36"/>
      <c r="AG95" s="41"/>
      <c r="AH95" s="41"/>
      <c r="AI95" s="36"/>
      <c r="AQ95" s="36"/>
      <c r="AR95" s="36"/>
      <c r="AS95" s="36"/>
      <c r="AT95" s="36"/>
      <c r="AU95" s="36"/>
      <c r="AW95" s="36"/>
      <c r="AX95" s="36"/>
      <c r="AY95" s="36"/>
      <c r="AZ95" s="36"/>
      <c r="BA95" s="36"/>
      <c r="BB95" s="36"/>
      <c r="BC95" s="36"/>
    </row>
    <row r="96" spans="1:55" x14ac:dyDescent="0.25">
      <c r="A96" s="60">
        <v>86</v>
      </c>
      <c r="B96" s="86">
        <f t="shared" si="9"/>
        <v>0</v>
      </c>
      <c r="C96" s="86">
        <f t="shared" si="12"/>
        <v>0</v>
      </c>
      <c r="D96" s="86">
        <f t="shared" si="13"/>
        <v>0</v>
      </c>
      <c r="E96" s="86"/>
      <c r="F96" s="86">
        <f t="shared" si="10"/>
        <v>0</v>
      </c>
      <c r="G96" s="86"/>
      <c r="H96" s="86"/>
      <c r="I96" s="86"/>
      <c r="J96" s="86">
        <f t="shared" si="8"/>
        <v>0</v>
      </c>
      <c r="K96" s="84">
        <f t="shared" si="11"/>
        <v>46997</v>
      </c>
      <c r="M96" s="36"/>
      <c r="O96" s="40"/>
      <c r="P96" s="40"/>
      <c r="Q96" s="40"/>
      <c r="R96" s="40"/>
      <c r="S96" s="40"/>
      <c r="T96" s="40"/>
      <c r="U96" s="40"/>
      <c r="V96" s="36"/>
      <c r="W96" s="36"/>
      <c r="X96" s="36"/>
      <c r="Y96" s="36"/>
      <c r="Z96" s="36"/>
      <c r="AB96" s="36"/>
      <c r="AC96" s="36"/>
      <c r="AD96" s="36"/>
      <c r="AE96" s="49"/>
      <c r="AF96" s="36"/>
      <c r="AG96" s="41"/>
      <c r="AH96" s="41"/>
      <c r="AI96" s="36"/>
      <c r="AQ96" s="36"/>
      <c r="AR96" s="36"/>
      <c r="AS96" s="36"/>
      <c r="AT96" s="36"/>
      <c r="AU96" s="36"/>
      <c r="AW96" s="36"/>
      <c r="AX96" s="36"/>
      <c r="AY96" s="36"/>
      <c r="AZ96" s="36"/>
      <c r="BA96" s="36"/>
      <c r="BB96" s="36"/>
      <c r="BC96" s="36"/>
    </row>
    <row r="97" spans="1:55" x14ac:dyDescent="0.25">
      <c r="A97" s="60">
        <v>87</v>
      </c>
      <c r="B97" s="86">
        <f t="shared" si="9"/>
        <v>0</v>
      </c>
      <c r="C97" s="86">
        <f t="shared" si="12"/>
        <v>0</v>
      </c>
      <c r="D97" s="86">
        <f t="shared" si="13"/>
        <v>0</v>
      </c>
      <c r="E97" s="86"/>
      <c r="F97" s="86">
        <f t="shared" si="10"/>
        <v>0</v>
      </c>
      <c r="G97" s="86"/>
      <c r="H97" s="86"/>
      <c r="I97" s="86"/>
      <c r="J97" s="86">
        <f t="shared" si="8"/>
        <v>0</v>
      </c>
      <c r="K97" s="84">
        <f t="shared" si="11"/>
        <v>47027</v>
      </c>
      <c r="M97" s="36"/>
      <c r="O97" s="40"/>
      <c r="P97" s="40"/>
      <c r="Q97" s="40"/>
      <c r="R97" s="40"/>
      <c r="S97" s="40"/>
      <c r="T97" s="40"/>
      <c r="U97" s="40"/>
      <c r="V97" s="36"/>
      <c r="W97" s="36"/>
      <c r="X97" s="36"/>
      <c r="Y97" s="36"/>
      <c r="Z97" s="36"/>
      <c r="AB97" s="36"/>
      <c r="AC97" s="36"/>
      <c r="AD97" s="36"/>
      <c r="AE97" s="49"/>
      <c r="AF97" s="36"/>
      <c r="AG97" s="41"/>
      <c r="AH97" s="41"/>
      <c r="AI97" s="36"/>
      <c r="AQ97" s="36"/>
      <c r="AR97" s="36"/>
      <c r="AS97" s="36"/>
      <c r="AT97" s="36"/>
      <c r="AU97" s="36"/>
      <c r="AW97" s="36"/>
      <c r="AX97" s="36"/>
      <c r="AY97" s="36"/>
      <c r="AZ97" s="36"/>
      <c r="BA97" s="36"/>
      <c r="BB97" s="36"/>
      <c r="BC97" s="36"/>
    </row>
    <row r="98" spans="1:55" x14ac:dyDescent="0.25">
      <c r="A98" s="60">
        <v>88</v>
      </c>
      <c r="B98" s="86">
        <f t="shared" si="9"/>
        <v>0</v>
      </c>
      <c r="C98" s="86">
        <f t="shared" si="12"/>
        <v>0</v>
      </c>
      <c r="D98" s="86">
        <f t="shared" si="13"/>
        <v>0</v>
      </c>
      <c r="E98" s="86"/>
      <c r="F98" s="86">
        <f t="shared" si="10"/>
        <v>0</v>
      </c>
      <c r="G98" s="86"/>
      <c r="H98" s="86"/>
      <c r="I98" s="86"/>
      <c r="J98" s="86">
        <f t="shared" si="8"/>
        <v>0</v>
      </c>
      <c r="K98" s="84">
        <f t="shared" si="11"/>
        <v>47058</v>
      </c>
      <c r="M98" s="36"/>
      <c r="O98" s="40"/>
      <c r="P98" s="40"/>
      <c r="Q98" s="40"/>
      <c r="R98" s="40"/>
      <c r="S98" s="40"/>
      <c r="T98" s="40"/>
      <c r="U98" s="40"/>
      <c r="V98" s="36"/>
      <c r="W98" s="36"/>
      <c r="X98" s="36"/>
      <c r="Y98" s="36"/>
      <c r="Z98" s="36"/>
      <c r="AB98" s="36"/>
      <c r="AC98" s="36"/>
      <c r="AD98" s="36"/>
      <c r="AE98" s="49"/>
      <c r="AF98" s="36"/>
      <c r="AG98" s="41"/>
      <c r="AH98" s="41"/>
      <c r="AI98" s="36"/>
      <c r="AQ98" s="36"/>
      <c r="AR98" s="36"/>
      <c r="AS98" s="36"/>
      <c r="AT98" s="36"/>
      <c r="AU98" s="36"/>
      <c r="AW98" s="36"/>
      <c r="AX98" s="36"/>
      <c r="AY98" s="36"/>
      <c r="AZ98" s="36"/>
      <c r="BA98" s="36"/>
      <c r="BB98" s="36"/>
      <c r="BC98" s="36"/>
    </row>
    <row r="99" spans="1:55" x14ac:dyDescent="0.25">
      <c r="A99" s="60">
        <v>89</v>
      </c>
      <c r="B99" s="86">
        <f t="shared" si="9"/>
        <v>0</v>
      </c>
      <c r="C99" s="86">
        <f t="shared" si="12"/>
        <v>0</v>
      </c>
      <c r="D99" s="86">
        <f t="shared" si="13"/>
        <v>0</v>
      </c>
      <c r="E99" s="86"/>
      <c r="F99" s="86">
        <f t="shared" si="10"/>
        <v>0</v>
      </c>
      <c r="G99" s="86"/>
      <c r="H99" s="86"/>
      <c r="I99" s="86"/>
      <c r="J99" s="86">
        <f t="shared" si="8"/>
        <v>0</v>
      </c>
      <c r="K99" s="84">
        <f t="shared" si="11"/>
        <v>47088</v>
      </c>
      <c r="M99" s="36"/>
      <c r="O99" s="40"/>
      <c r="P99" s="40"/>
      <c r="Q99" s="40"/>
      <c r="R99" s="40"/>
      <c r="S99" s="40"/>
      <c r="T99" s="40"/>
      <c r="U99" s="40"/>
      <c r="V99" s="36"/>
      <c r="W99" s="36"/>
      <c r="X99" s="36"/>
      <c r="Y99" s="36"/>
      <c r="Z99" s="36"/>
      <c r="AB99" s="36"/>
      <c r="AC99" s="36"/>
      <c r="AD99" s="36"/>
      <c r="AE99" s="49"/>
      <c r="AF99" s="36"/>
      <c r="AG99" s="41"/>
      <c r="AH99" s="41"/>
      <c r="AI99" s="36"/>
      <c r="AQ99" s="36"/>
      <c r="AR99" s="36"/>
      <c r="AS99" s="36"/>
      <c r="AT99" s="36"/>
      <c r="AU99" s="36"/>
      <c r="AW99" s="36"/>
      <c r="AX99" s="36"/>
      <c r="AY99" s="36"/>
      <c r="AZ99" s="36"/>
      <c r="BA99" s="36"/>
      <c r="BB99" s="36"/>
      <c r="BC99" s="36"/>
    </row>
    <row r="100" spans="1:55" x14ac:dyDescent="0.25">
      <c r="A100" s="89">
        <v>90</v>
      </c>
      <c r="B100" s="90">
        <f t="shared" si="9"/>
        <v>0</v>
      </c>
      <c r="C100" s="90">
        <f t="shared" si="12"/>
        <v>0</v>
      </c>
      <c r="D100" s="90">
        <f t="shared" si="13"/>
        <v>0</v>
      </c>
      <c r="E100" s="90"/>
      <c r="F100" s="86">
        <f t="shared" si="10"/>
        <v>0</v>
      </c>
      <c r="G100" s="90"/>
      <c r="H100" s="90"/>
      <c r="I100" s="90"/>
      <c r="J100" s="90">
        <f t="shared" si="8"/>
        <v>0</v>
      </c>
      <c r="K100" s="84">
        <f t="shared" si="11"/>
        <v>47119</v>
      </c>
      <c r="M100" s="36"/>
      <c r="O100" s="40"/>
      <c r="P100" s="40"/>
      <c r="Q100" s="40"/>
      <c r="R100" s="40"/>
      <c r="S100" s="40"/>
      <c r="T100" s="40"/>
      <c r="U100" s="40"/>
      <c r="V100" s="36"/>
      <c r="W100" s="36"/>
      <c r="X100" s="36"/>
      <c r="Y100" s="36"/>
      <c r="Z100" s="36"/>
      <c r="AB100" s="36"/>
      <c r="AC100" s="36"/>
      <c r="AD100" s="36"/>
      <c r="AE100" s="49"/>
      <c r="AF100" s="36"/>
      <c r="AG100" s="41"/>
      <c r="AH100" s="41"/>
      <c r="AI100" s="36"/>
      <c r="AQ100" s="36"/>
      <c r="AR100" s="36"/>
      <c r="AS100" s="36"/>
      <c r="AT100" s="36"/>
      <c r="AU100" s="36"/>
      <c r="AW100" s="36"/>
      <c r="AX100" s="36"/>
      <c r="AY100" s="36"/>
      <c r="AZ100" s="36"/>
      <c r="BA100" s="36"/>
      <c r="BB100" s="36"/>
      <c r="BC100" s="36"/>
    </row>
    <row r="101" spans="1:55" x14ac:dyDescent="0.25">
      <c r="A101" s="60">
        <v>91</v>
      </c>
      <c r="B101" s="86">
        <f t="shared" si="9"/>
        <v>0</v>
      </c>
      <c r="C101" s="86">
        <f t="shared" si="12"/>
        <v>0</v>
      </c>
      <c r="D101" s="86">
        <f t="shared" si="13"/>
        <v>0</v>
      </c>
      <c r="E101" s="86"/>
      <c r="F101" s="86">
        <f t="shared" si="10"/>
        <v>0</v>
      </c>
      <c r="G101" s="86"/>
      <c r="H101" s="86"/>
      <c r="I101" s="86"/>
      <c r="J101" s="86">
        <f t="shared" si="8"/>
        <v>0</v>
      </c>
      <c r="K101" s="84">
        <f t="shared" si="11"/>
        <v>47150</v>
      </c>
      <c r="M101" s="36"/>
      <c r="O101" s="40"/>
      <c r="P101" s="40"/>
      <c r="Q101" s="40"/>
      <c r="R101" s="40"/>
      <c r="S101" s="40"/>
      <c r="T101" s="40"/>
      <c r="U101" s="40"/>
      <c r="V101" s="36"/>
      <c r="W101" s="36"/>
      <c r="X101" s="36"/>
      <c r="Y101" s="36"/>
      <c r="Z101" s="36"/>
      <c r="AB101" s="36"/>
      <c r="AC101" s="36"/>
      <c r="AD101" s="36"/>
      <c r="AE101" s="49"/>
      <c r="AF101" s="36"/>
      <c r="AG101" s="41"/>
      <c r="AH101" s="41"/>
      <c r="AI101" s="36"/>
      <c r="AQ101" s="36"/>
      <c r="AR101" s="36"/>
      <c r="AS101" s="36"/>
      <c r="AT101" s="36"/>
      <c r="AU101" s="36"/>
      <c r="AW101" s="36"/>
      <c r="AX101" s="36"/>
      <c r="AY101" s="36"/>
      <c r="AZ101" s="36"/>
      <c r="BA101" s="36"/>
      <c r="BB101" s="36"/>
      <c r="BC101" s="36"/>
    </row>
    <row r="102" spans="1:55" x14ac:dyDescent="0.25">
      <c r="A102" s="60">
        <v>92</v>
      </c>
      <c r="B102" s="86">
        <f t="shared" si="9"/>
        <v>0</v>
      </c>
      <c r="C102" s="86">
        <f t="shared" si="12"/>
        <v>0</v>
      </c>
      <c r="D102" s="86">
        <f t="shared" si="13"/>
        <v>0</v>
      </c>
      <c r="E102" s="86"/>
      <c r="F102" s="86">
        <f t="shared" si="10"/>
        <v>0</v>
      </c>
      <c r="G102" s="86"/>
      <c r="H102" s="86"/>
      <c r="I102" s="86"/>
      <c r="J102" s="86">
        <f t="shared" si="8"/>
        <v>0</v>
      </c>
      <c r="K102" s="84">
        <f t="shared" si="11"/>
        <v>47178</v>
      </c>
      <c r="M102" s="36"/>
      <c r="O102" s="40"/>
      <c r="P102" s="40"/>
      <c r="Q102" s="40"/>
      <c r="R102" s="40"/>
      <c r="S102" s="40"/>
      <c r="T102" s="40"/>
      <c r="U102" s="40"/>
      <c r="V102" s="36"/>
      <c r="W102" s="36"/>
      <c r="X102" s="36"/>
      <c r="Y102" s="36"/>
      <c r="Z102" s="36"/>
      <c r="AB102" s="36"/>
      <c r="AC102" s="36"/>
      <c r="AD102" s="36"/>
      <c r="AE102" s="49"/>
      <c r="AF102" s="36"/>
      <c r="AG102" s="41"/>
      <c r="AH102" s="41"/>
      <c r="AI102" s="36"/>
      <c r="AQ102" s="36"/>
      <c r="AR102" s="36"/>
      <c r="AS102" s="36"/>
      <c r="AT102" s="36"/>
      <c r="AU102" s="36"/>
      <c r="AW102" s="36"/>
      <c r="AX102" s="36"/>
      <c r="AY102" s="36"/>
      <c r="AZ102" s="36"/>
      <c r="BA102" s="36"/>
      <c r="BB102" s="36"/>
      <c r="BC102" s="36"/>
    </row>
    <row r="103" spans="1:55" x14ac:dyDescent="0.25">
      <c r="A103" s="60">
        <v>93</v>
      </c>
      <c r="B103" s="86">
        <f t="shared" si="9"/>
        <v>0</v>
      </c>
      <c r="C103" s="86">
        <f t="shared" si="12"/>
        <v>0</v>
      </c>
      <c r="D103" s="86">
        <f t="shared" si="13"/>
        <v>0</v>
      </c>
      <c r="E103" s="86"/>
      <c r="F103" s="86">
        <f t="shared" si="10"/>
        <v>0</v>
      </c>
      <c r="G103" s="86"/>
      <c r="H103" s="86"/>
      <c r="I103" s="86"/>
      <c r="J103" s="86">
        <f t="shared" si="8"/>
        <v>0</v>
      </c>
      <c r="K103" s="84">
        <f t="shared" si="11"/>
        <v>47209</v>
      </c>
      <c r="M103" s="36"/>
      <c r="O103" s="40"/>
      <c r="P103" s="40"/>
      <c r="Q103" s="40"/>
      <c r="R103" s="40"/>
      <c r="S103" s="40"/>
      <c r="T103" s="40"/>
      <c r="U103" s="40"/>
      <c r="V103" s="36"/>
      <c r="W103" s="36"/>
      <c r="X103" s="36"/>
      <c r="Y103" s="36"/>
      <c r="Z103" s="36"/>
      <c r="AB103" s="36"/>
      <c r="AC103" s="36"/>
      <c r="AD103" s="36"/>
      <c r="AE103" s="49"/>
      <c r="AF103" s="36"/>
      <c r="AG103" s="41"/>
      <c r="AH103" s="41"/>
      <c r="AI103" s="36"/>
      <c r="AQ103" s="36"/>
      <c r="AR103" s="36"/>
      <c r="AS103" s="36"/>
      <c r="AT103" s="36"/>
      <c r="AU103" s="36"/>
      <c r="AW103" s="36"/>
      <c r="AX103" s="36"/>
      <c r="AY103" s="36"/>
      <c r="AZ103" s="36"/>
      <c r="BA103" s="36"/>
      <c r="BB103" s="36"/>
      <c r="BC103" s="36"/>
    </row>
    <row r="104" spans="1:55" x14ac:dyDescent="0.25">
      <c r="A104" s="60">
        <v>94</v>
      </c>
      <c r="B104" s="86">
        <f t="shared" si="9"/>
        <v>0</v>
      </c>
      <c r="C104" s="86">
        <f t="shared" si="12"/>
        <v>0</v>
      </c>
      <c r="D104" s="86">
        <f t="shared" si="13"/>
        <v>0</v>
      </c>
      <c r="E104" s="86"/>
      <c r="F104" s="86">
        <f t="shared" si="10"/>
        <v>0</v>
      </c>
      <c r="G104" s="86"/>
      <c r="H104" s="86"/>
      <c r="I104" s="86"/>
      <c r="J104" s="86">
        <f t="shared" si="8"/>
        <v>0</v>
      </c>
      <c r="K104" s="84">
        <f t="shared" si="11"/>
        <v>47239</v>
      </c>
      <c r="M104" s="36"/>
      <c r="O104" s="40"/>
      <c r="P104" s="40"/>
      <c r="Q104" s="40"/>
      <c r="R104" s="40"/>
      <c r="S104" s="40"/>
      <c r="T104" s="40"/>
      <c r="U104" s="40"/>
      <c r="V104" s="36"/>
      <c r="W104" s="36"/>
      <c r="X104" s="36"/>
      <c r="Y104" s="36"/>
      <c r="Z104" s="36"/>
      <c r="AB104" s="36"/>
      <c r="AC104" s="36"/>
      <c r="AD104" s="36"/>
      <c r="AE104" s="49"/>
      <c r="AF104" s="36"/>
      <c r="AG104" s="41"/>
      <c r="AH104" s="41"/>
      <c r="AI104" s="36"/>
      <c r="AQ104" s="36"/>
      <c r="AR104" s="36"/>
      <c r="AS104" s="36"/>
      <c r="AT104" s="36"/>
      <c r="AU104" s="36"/>
      <c r="AW104" s="36"/>
      <c r="AX104" s="36"/>
      <c r="AY104" s="36"/>
      <c r="AZ104" s="36"/>
      <c r="BA104" s="36"/>
      <c r="BB104" s="36"/>
      <c r="BC104" s="36"/>
    </row>
    <row r="105" spans="1:55" x14ac:dyDescent="0.25">
      <c r="A105" s="60">
        <v>95</v>
      </c>
      <c r="B105" s="86">
        <f t="shared" si="9"/>
        <v>0</v>
      </c>
      <c r="C105" s="86">
        <f t="shared" si="12"/>
        <v>0</v>
      </c>
      <c r="D105" s="86">
        <f t="shared" si="13"/>
        <v>0</v>
      </c>
      <c r="E105" s="86"/>
      <c r="F105" s="86">
        <f t="shared" si="10"/>
        <v>0</v>
      </c>
      <c r="G105" s="86"/>
      <c r="H105" s="86"/>
      <c r="I105" s="86"/>
      <c r="J105" s="86">
        <f t="shared" si="8"/>
        <v>0</v>
      </c>
      <c r="K105" s="84">
        <f t="shared" si="11"/>
        <v>47270</v>
      </c>
      <c r="M105" s="36"/>
      <c r="O105" s="40"/>
      <c r="P105" s="40"/>
      <c r="Q105" s="40"/>
      <c r="R105" s="40"/>
      <c r="S105" s="40"/>
      <c r="T105" s="40"/>
      <c r="U105" s="40"/>
      <c r="V105" s="36"/>
      <c r="W105" s="36"/>
      <c r="X105" s="36"/>
      <c r="Y105" s="36"/>
      <c r="Z105" s="36"/>
      <c r="AB105" s="36"/>
      <c r="AC105" s="36"/>
      <c r="AD105" s="36"/>
      <c r="AE105" s="49"/>
      <c r="AF105" s="36"/>
      <c r="AG105" s="41"/>
      <c r="AH105" s="41"/>
      <c r="AI105" s="36"/>
      <c r="AQ105" s="36"/>
      <c r="AR105" s="36"/>
      <c r="AS105" s="36"/>
      <c r="AT105" s="36"/>
      <c r="AU105" s="36"/>
      <c r="AW105" s="36"/>
      <c r="AX105" s="36"/>
      <c r="AY105" s="36"/>
      <c r="AZ105" s="36"/>
      <c r="BA105" s="36"/>
      <c r="BB105" s="36"/>
      <c r="BC105" s="36"/>
    </row>
    <row r="106" spans="1:55" x14ac:dyDescent="0.25">
      <c r="A106" s="81">
        <v>96</v>
      </c>
      <c r="B106" s="82">
        <f t="shared" si="9"/>
        <v>0</v>
      </c>
      <c r="C106" s="82">
        <f t="shared" si="12"/>
        <v>0</v>
      </c>
      <c r="D106" s="82">
        <f t="shared" si="13"/>
        <v>0</v>
      </c>
      <c r="E106" s="82"/>
      <c r="F106" s="82">
        <f t="shared" si="10"/>
        <v>0</v>
      </c>
      <c r="G106" s="82">
        <f>IF(B106&gt;0,B106*$J$2,0)</f>
        <v>0</v>
      </c>
      <c r="H106" s="82">
        <f>IF(B106&gt;0,H94,0)</f>
        <v>0</v>
      </c>
      <c r="I106" s="82"/>
      <c r="J106" s="82">
        <f t="shared" si="8"/>
        <v>0</v>
      </c>
      <c r="K106" s="84">
        <f t="shared" si="11"/>
        <v>47300</v>
      </c>
      <c r="M106" s="36"/>
      <c r="O106" s="40"/>
      <c r="P106" s="40"/>
      <c r="Q106" s="40"/>
      <c r="R106" s="40"/>
      <c r="S106" s="40"/>
      <c r="T106" s="40"/>
      <c r="U106" s="40"/>
      <c r="V106" s="36"/>
      <c r="W106" s="36"/>
      <c r="X106" s="36"/>
      <c r="Y106" s="36"/>
      <c r="Z106" s="36"/>
      <c r="AB106" s="36"/>
      <c r="AC106" s="36"/>
      <c r="AD106" s="36"/>
      <c r="AE106" s="49"/>
      <c r="AF106" s="36"/>
      <c r="AG106" s="41"/>
      <c r="AH106" s="41"/>
      <c r="AI106" s="36"/>
      <c r="AQ106" s="36"/>
      <c r="AR106" s="36"/>
      <c r="AS106" s="36"/>
      <c r="AT106" s="36"/>
      <c r="AU106" s="36"/>
      <c r="AW106" s="36"/>
      <c r="AX106" s="36"/>
      <c r="AY106" s="36"/>
      <c r="AZ106" s="36"/>
      <c r="BA106" s="36"/>
      <c r="BB106" s="36"/>
      <c r="BC106" s="36"/>
    </row>
    <row r="107" spans="1:55" x14ac:dyDescent="0.25">
      <c r="A107" s="60">
        <v>97</v>
      </c>
      <c r="B107" s="86">
        <f t="shared" si="9"/>
        <v>0</v>
      </c>
      <c r="C107" s="86">
        <f t="shared" si="12"/>
        <v>0</v>
      </c>
      <c r="D107" s="86">
        <f t="shared" si="13"/>
        <v>0</v>
      </c>
      <c r="E107" s="86"/>
      <c r="F107" s="86">
        <f t="shared" si="10"/>
        <v>0</v>
      </c>
      <c r="G107" s="86"/>
      <c r="H107" s="86"/>
      <c r="I107" s="86"/>
      <c r="J107" s="86">
        <f t="shared" si="8"/>
        <v>0</v>
      </c>
      <c r="K107" s="84">
        <f t="shared" si="11"/>
        <v>47331</v>
      </c>
      <c r="M107" s="36"/>
      <c r="O107" s="40"/>
      <c r="P107" s="40"/>
      <c r="Q107" s="40"/>
      <c r="R107" s="40"/>
      <c r="S107" s="40"/>
      <c r="T107" s="40"/>
      <c r="U107" s="40"/>
      <c r="V107" s="36"/>
      <c r="W107" s="36"/>
      <c r="X107" s="36"/>
      <c r="Y107" s="36"/>
      <c r="Z107" s="36"/>
      <c r="AB107" s="36"/>
      <c r="AC107" s="36"/>
      <c r="AD107" s="36"/>
      <c r="AE107" s="49"/>
      <c r="AF107" s="36"/>
      <c r="AG107" s="41"/>
      <c r="AH107" s="41"/>
      <c r="AI107" s="36"/>
      <c r="AQ107" s="36"/>
      <c r="AR107" s="36"/>
      <c r="AS107" s="36"/>
      <c r="AT107" s="36"/>
      <c r="AU107" s="36"/>
      <c r="AW107" s="36"/>
      <c r="AX107" s="36"/>
      <c r="AY107" s="36"/>
      <c r="AZ107" s="36"/>
      <c r="BA107" s="36"/>
      <c r="BB107" s="36"/>
      <c r="BC107" s="36"/>
    </row>
    <row r="108" spans="1:55" x14ac:dyDescent="0.25">
      <c r="A108" s="60">
        <v>98</v>
      </c>
      <c r="B108" s="86">
        <f t="shared" si="9"/>
        <v>0</v>
      </c>
      <c r="C108" s="86">
        <f t="shared" si="12"/>
        <v>0</v>
      </c>
      <c r="D108" s="86">
        <f t="shared" si="13"/>
        <v>0</v>
      </c>
      <c r="E108" s="86"/>
      <c r="F108" s="86">
        <f t="shared" si="10"/>
        <v>0</v>
      </c>
      <c r="G108" s="86"/>
      <c r="H108" s="86"/>
      <c r="I108" s="86"/>
      <c r="J108" s="86">
        <f t="shared" si="8"/>
        <v>0</v>
      </c>
      <c r="K108" s="84">
        <f t="shared" si="11"/>
        <v>47362</v>
      </c>
      <c r="M108" s="36"/>
      <c r="O108" s="40"/>
      <c r="P108" s="40"/>
      <c r="Q108" s="40"/>
      <c r="R108" s="40"/>
      <c r="S108" s="40"/>
      <c r="T108" s="40"/>
      <c r="U108" s="40"/>
      <c r="V108" s="36"/>
      <c r="W108" s="36"/>
      <c r="X108" s="36"/>
      <c r="Y108" s="36"/>
      <c r="Z108" s="36"/>
      <c r="AB108" s="36"/>
      <c r="AC108" s="36"/>
      <c r="AD108" s="36"/>
      <c r="AE108" s="49"/>
      <c r="AF108" s="36"/>
      <c r="AG108" s="41"/>
      <c r="AH108" s="41"/>
      <c r="AI108" s="36"/>
      <c r="AQ108" s="36"/>
      <c r="AR108" s="36"/>
      <c r="AS108" s="36"/>
      <c r="AT108" s="36"/>
      <c r="AU108" s="36"/>
      <c r="AW108" s="36"/>
      <c r="AX108" s="36"/>
      <c r="AY108" s="36"/>
      <c r="AZ108" s="36"/>
      <c r="BA108" s="36"/>
      <c r="BB108" s="36"/>
      <c r="BC108" s="36"/>
    </row>
    <row r="109" spans="1:55" x14ac:dyDescent="0.25">
      <c r="A109" s="60">
        <v>99</v>
      </c>
      <c r="B109" s="86">
        <f t="shared" si="9"/>
        <v>0</v>
      </c>
      <c r="C109" s="86">
        <f t="shared" si="12"/>
        <v>0</v>
      </c>
      <c r="D109" s="86">
        <f t="shared" si="13"/>
        <v>0</v>
      </c>
      <c r="E109" s="86"/>
      <c r="F109" s="86">
        <f t="shared" si="10"/>
        <v>0</v>
      </c>
      <c r="G109" s="86"/>
      <c r="H109" s="86"/>
      <c r="I109" s="86"/>
      <c r="J109" s="86">
        <f t="shared" si="8"/>
        <v>0</v>
      </c>
      <c r="K109" s="84">
        <f t="shared" si="11"/>
        <v>47392</v>
      </c>
      <c r="M109" s="36"/>
      <c r="O109" s="40"/>
      <c r="P109" s="40"/>
      <c r="Q109" s="40"/>
      <c r="R109" s="40"/>
      <c r="S109" s="40"/>
      <c r="T109" s="40"/>
      <c r="U109" s="40"/>
      <c r="V109" s="36"/>
      <c r="W109" s="36"/>
      <c r="X109" s="36"/>
      <c r="Y109" s="36"/>
      <c r="Z109" s="36"/>
      <c r="AB109" s="36"/>
      <c r="AC109" s="36"/>
      <c r="AD109" s="36"/>
      <c r="AE109" s="49"/>
      <c r="AF109" s="36"/>
      <c r="AG109" s="41"/>
      <c r="AH109" s="41"/>
      <c r="AI109" s="36"/>
      <c r="AQ109" s="36"/>
      <c r="AR109" s="36"/>
      <c r="AS109" s="36"/>
      <c r="AT109" s="36"/>
      <c r="AU109" s="36"/>
      <c r="AW109" s="36"/>
      <c r="AX109" s="36"/>
      <c r="AY109" s="36"/>
      <c r="AZ109" s="36"/>
      <c r="BA109" s="36"/>
      <c r="BB109" s="36"/>
      <c r="BC109" s="36"/>
    </row>
    <row r="110" spans="1:55" x14ac:dyDescent="0.25">
      <c r="A110" s="60">
        <v>100</v>
      </c>
      <c r="B110" s="86">
        <f t="shared" si="9"/>
        <v>0</v>
      </c>
      <c r="C110" s="86">
        <f t="shared" si="12"/>
        <v>0</v>
      </c>
      <c r="D110" s="86">
        <f t="shared" si="13"/>
        <v>0</v>
      </c>
      <c r="E110" s="86"/>
      <c r="F110" s="86">
        <f t="shared" si="10"/>
        <v>0</v>
      </c>
      <c r="G110" s="86"/>
      <c r="H110" s="86"/>
      <c r="I110" s="86"/>
      <c r="J110" s="86">
        <f t="shared" si="8"/>
        <v>0</v>
      </c>
      <c r="K110" s="84">
        <f t="shared" si="11"/>
        <v>47423</v>
      </c>
      <c r="M110" s="36"/>
      <c r="O110" s="40"/>
      <c r="P110" s="40"/>
      <c r="Q110" s="40"/>
      <c r="R110" s="40"/>
      <c r="S110" s="40"/>
      <c r="T110" s="40"/>
      <c r="U110" s="40"/>
      <c r="V110" s="36"/>
      <c r="W110" s="36"/>
      <c r="X110" s="36"/>
      <c r="Y110" s="36"/>
      <c r="Z110" s="36"/>
      <c r="AB110" s="36"/>
      <c r="AC110" s="36"/>
      <c r="AD110" s="36"/>
      <c r="AE110" s="49"/>
      <c r="AF110" s="36"/>
      <c r="AG110" s="41"/>
      <c r="AH110" s="41"/>
      <c r="AI110" s="36"/>
      <c r="AQ110" s="36"/>
      <c r="AR110" s="36"/>
      <c r="AS110" s="36"/>
      <c r="AT110" s="36"/>
      <c r="AU110" s="36"/>
      <c r="AW110" s="36"/>
      <c r="AX110" s="36"/>
      <c r="AY110" s="36"/>
      <c r="AZ110" s="36"/>
      <c r="BA110" s="36"/>
      <c r="BB110" s="36"/>
      <c r="BC110" s="36"/>
    </row>
    <row r="111" spans="1:55" x14ac:dyDescent="0.25">
      <c r="A111" s="60">
        <v>101</v>
      </c>
      <c r="B111" s="86">
        <f t="shared" si="9"/>
        <v>0</v>
      </c>
      <c r="C111" s="86">
        <f t="shared" si="12"/>
        <v>0</v>
      </c>
      <c r="D111" s="86">
        <f t="shared" si="13"/>
        <v>0</v>
      </c>
      <c r="E111" s="86"/>
      <c r="F111" s="86">
        <f t="shared" si="10"/>
        <v>0</v>
      </c>
      <c r="G111" s="86"/>
      <c r="H111" s="86"/>
      <c r="I111" s="86"/>
      <c r="J111" s="86">
        <f t="shared" si="8"/>
        <v>0</v>
      </c>
      <c r="K111" s="84">
        <f t="shared" si="11"/>
        <v>47453</v>
      </c>
      <c r="M111" s="36"/>
      <c r="O111" s="40"/>
      <c r="P111" s="40"/>
      <c r="Q111" s="40"/>
      <c r="R111" s="40"/>
      <c r="S111" s="40"/>
      <c r="T111" s="40"/>
      <c r="U111" s="40"/>
      <c r="V111" s="36"/>
      <c r="W111" s="36"/>
      <c r="X111" s="36"/>
      <c r="Y111" s="36"/>
      <c r="Z111" s="36"/>
      <c r="AB111" s="36"/>
      <c r="AC111" s="36"/>
      <c r="AD111" s="36"/>
      <c r="AE111" s="49"/>
      <c r="AF111" s="36"/>
      <c r="AG111" s="41"/>
      <c r="AH111" s="41"/>
      <c r="AI111" s="36"/>
      <c r="AQ111" s="36"/>
      <c r="AR111" s="36"/>
      <c r="AS111" s="36"/>
      <c r="AT111" s="36"/>
      <c r="AU111" s="36"/>
      <c r="AW111" s="36"/>
      <c r="AX111" s="36"/>
      <c r="AY111" s="36"/>
      <c r="AZ111" s="36"/>
      <c r="BA111" s="36"/>
      <c r="BB111" s="36"/>
      <c r="BC111" s="36"/>
    </row>
    <row r="112" spans="1:55" x14ac:dyDescent="0.25">
      <c r="A112" s="60">
        <v>102</v>
      </c>
      <c r="B112" s="86">
        <f t="shared" si="9"/>
        <v>0</v>
      </c>
      <c r="C112" s="86">
        <f t="shared" si="12"/>
        <v>0</v>
      </c>
      <c r="D112" s="86">
        <f t="shared" si="13"/>
        <v>0</v>
      </c>
      <c r="E112" s="86"/>
      <c r="F112" s="86">
        <f t="shared" si="10"/>
        <v>0</v>
      </c>
      <c r="G112" s="86"/>
      <c r="H112" s="86"/>
      <c r="I112" s="86"/>
      <c r="J112" s="86">
        <f t="shared" si="8"/>
        <v>0</v>
      </c>
      <c r="K112" s="84">
        <f t="shared" si="11"/>
        <v>47484</v>
      </c>
      <c r="M112" s="36"/>
      <c r="O112" s="40"/>
      <c r="P112" s="40"/>
      <c r="Q112" s="40"/>
      <c r="R112" s="40"/>
      <c r="S112" s="40"/>
      <c r="T112" s="40"/>
      <c r="U112" s="40"/>
      <c r="V112" s="36"/>
      <c r="W112" s="36"/>
      <c r="X112" s="36"/>
      <c r="Y112" s="36"/>
      <c r="Z112" s="36"/>
      <c r="AB112" s="36"/>
      <c r="AC112" s="36"/>
      <c r="AD112" s="36"/>
      <c r="AE112" s="49"/>
      <c r="AF112" s="36"/>
      <c r="AG112" s="41"/>
      <c r="AH112" s="41"/>
      <c r="AI112" s="36"/>
      <c r="AQ112" s="36"/>
      <c r="AR112" s="36"/>
      <c r="AS112" s="36"/>
      <c r="AT112" s="36"/>
      <c r="AU112" s="36"/>
      <c r="AW112" s="36"/>
      <c r="AX112" s="36"/>
      <c r="AY112" s="36"/>
      <c r="AZ112" s="36"/>
      <c r="BA112" s="36"/>
      <c r="BB112" s="36"/>
      <c r="BC112" s="36"/>
    </row>
    <row r="113" spans="1:55" x14ac:dyDescent="0.25">
      <c r="A113" s="60">
        <v>103</v>
      </c>
      <c r="B113" s="86">
        <f t="shared" si="9"/>
        <v>0</v>
      </c>
      <c r="C113" s="86">
        <f t="shared" si="12"/>
        <v>0</v>
      </c>
      <c r="D113" s="86">
        <f t="shared" si="13"/>
        <v>0</v>
      </c>
      <c r="E113" s="86"/>
      <c r="F113" s="86">
        <f t="shared" si="10"/>
        <v>0</v>
      </c>
      <c r="G113" s="86"/>
      <c r="H113" s="86"/>
      <c r="I113" s="86"/>
      <c r="J113" s="86">
        <f t="shared" si="8"/>
        <v>0</v>
      </c>
      <c r="K113" s="84">
        <f t="shared" si="11"/>
        <v>47515</v>
      </c>
      <c r="M113" s="36"/>
      <c r="O113" s="40"/>
      <c r="P113" s="40"/>
      <c r="Q113" s="40"/>
      <c r="R113" s="40"/>
      <c r="S113" s="40"/>
      <c r="T113" s="40"/>
      <c r="U113" s="40"/>
      <c r="V113" s="36"/>
      <c r="W113" s="36"/>
      <c r="X113" s="36"/>
      <c r="Y113" s="36"/>
      <c r="Z113" s="36"/>
      <c r="AB113" s="36"/>
      <c r="AC113" s="36"/>
      <c r="AD113" s="36"/>
      <c r="AE113" s="49"/>
      <c r="AF113" s="36"/>
      <c r="AG113" s="41"/>
      <c r="AH113" s="41"/>
      <c r="AI113" s="36"/>
      <c r="AQ113" s="36"/>
      <c r="AR113" s="36"/>
      <c r="AS113" s="36"/>
      <c r="AT113" s="36"/>
      <c r="AU113" s="36"/>
      <c r="AW113" s="36"/>
      <c r="AX113" s="36"/>
      <c r="AY113" s="36"/>
      <c r="AZ113" s="36"/>
      <c r="BA113" s="36"/>
      <c r="BB113" s="36"/>
      <c r="BC113" s="36"/>
    </row>
    <row r="114" spans="1:55" x14ac:dyDescent="0.25">
      <c r="A114" s="60">
        <v>104</v>
      </c>
      <c r="B114" s="86">
        <f t="shared" si="9"/>
        <v>0</v>
      </c>
      <c r="C114" s="86">
        <f t="shared" si="12"/>
        <v>0</v>
      </c>
      <c r="D114" s="86">
        <f t="shared" si="13"/>
        <v>0</v>
      </c>
      <c r="E114" s="86"/>
      <c r="F114" s="86">
        <f t="shared" si="10"/>
        <v>0</v>
      </c>
      <c r="G114" s="86"/>
      <c r="H114" s="86"/>
      <c r="I114" s="86"/>
      <c r="J114" s="86">
        <f t="shared" si="8"/>
        <v>0</v>
      </c>
      <c r="K114" s="84">
        <f t="shared" si="11"/>
        <v>47543</v>
      </c>
      <c r="M114" s="36"/>
      <c r="O114" s="40"/>
      <c r="P114" s="40"/>
      <c r="Q114" s="40"/>
      <c r="R114" s="40"/>
      <c r="S114" s="40"/>
      <c r="T114" s="40"/>
      <c r="U114" s="40"/>
      <c r="V114" s="36"/>
      <c r="W114" s="36"/>
      <c r="X114" s="36"/>
      <c r="Y114" s="36"/>
      <c r="Z114" s="36"/>
      <c r="AB114" s="36"/>
      <c r="AC114" s="36"/>
      <c r="AD114" s="36"/>
      <c r="AE114" s="49"/>
      <c r="AF114" s="36"/>
      <c r="AG114" s="41"/>
      <c r="AH114" s="41"/>
      <c r="AI114" s="36"/>
      <c r="AQ114" s="36"/>
      <c r="AR114" s="36"/>
      <c r="AS114" s="36"/>
      <c r="AT114" s="36"/>
      <c r="AU114" s="36"/>
      <c r="AW114" s="36"/>
      <c r="AX114" s="36"/>
      <c r="AY114" s="36"/>
      <c r="AZ114" s="36"/>
      <c r="BA114" s="36"/>
      <c r="BB114" s="36"/>
      <c r="BC114" s="36"/>
    </row>
    <row r="115" spans="1:55" x14ac:dyDescent="0.25">
      <c r="A115" s="60">
        <v>105</v>
      </c>
      <c r="B115" s="86">
        <f t="shared" si="9"/>
        <v>0</v>
      </c>
      <c r="C115" s="86">
        <f t="shared" si="12"/>
        <v>0</v>
      </c>
      <c r="D115" s="86">
        <f t="shared" si="13"/>
        <v>0</v>
      </c>
      <c r="E115" s="86"/>
      <c r="F115" s="86">
        <f t="shared" si="10"/>
        <v>0</v>
      </c>
      <c r="G115" s="86"/>
      <c r="H115" s="86"/>
      <c r="I115" s="86"/>
      <c r="J115" s="86">
        <f t="shared" si="8"/>
        <v>0</v>
      </c>
      <c r="K115" s="84">
        <f t="shared" si="11"/>
        <v>47574</v>
      </c>
      <c r="M115" s="36"/>
      <c r="O115" s="40"/>
      <c r="P115" s="40"/>
      <c r="Q115" s="40"/>
      <c r="R115" s="40"/>
      <c r="S115" s="40"/>
      <c r="T115" s="40"/>
      <c r="U115" s="40"/>
      <c r="V115" s="36"/>
      <c r="W115" s="36"/>
      <c r="X115" s="36"/>
      <c r="Y115" s="36"/>
      <c r="Z115" s="36"/>
      <c r="AB115" s="36"/>
      <c r="AC115" s="36"/>
      <c r="AD115" s="36"/>
      <c r="AE115" s="49"/>
      <c r="AF115" s="36"/>
      <c r="AG115" s="41"/>
      <c r="AH115" s="41"/>
      <c r="AI115" s="36"/>
      <c r="AQ115" s="36"/>
      <c r="AR115" s="36"/>
      <c r="AS115" s="36"/>
      <c r="AT115" s="36"/>
      <c r="AU115" s="36"/>
      <c r="AW115" s="36"/>
      <c r="AX115" s="36"/>
      <c r="AY115" s="36"/>
      <c r="AZ115" s="36"/>
      <c r="BA115" s="36"/>
      <c r="BB115" s="36"/>
      <c r="BC115" s="36"/>
    </row>
    <row r="116" spans="1:55" x14ac:dyDescent="0.25">
      <c r="A116" s="60">
        <v>106</v>
      </c>
      <c r="B116" s="86">
        <f t="shared" si="9"/>
        <v>0</v>
      </c>
      <c r="C116" s="86">
        <f t="shared" si="12"/>
        <v>0</v>
      </c>
      <c r="D116" s="86">
        <f t="shared" si="13"/>
        <v>0</v>
      </c>
      <c r="E116" s="86"/>
      <c r="F116" s="86">
        <f t="shared" si="10"/>
        <v>0</v>
      </c>
      <c r="G116" s="86"/>
      <c r="H116" s="86"/>
      <c r="I116" s="86"/>
      <c r="J116" s="86">
        <f t="shared" si="8"/>
        <v>0</v>
      </c>
      <c r="K116" s="84">
        <f t="shared" si="11"/>
        <v>47604</v>
      </c>
      <c r="M116" s="36"/>
      <c r="O116" s="40"/>
      <c r="P116" s="40"/>
      <c r="Q116" s="40"/>
      <c r="R116" s="40"/>
      <c r="S116" s="40"/>
      <c r="T116" s="40"/>
      <c r="U116" s="40"/>
      <c r="V116" s="36"/>
      <c r="W116" s="36"/>
      <c r="X116" s="36"/>
      <c r="Y116" s="36"/>
      <c r="Z116" s="36"/>
      <c r="AB116" s="36"/>
      <c r="AC116" s="36"/>
      <c r="AD116" s="36"/>
      <c r="AE116" s="49"/>
      <c r="AF116" s="36"/>
      <c r="AG116" s="41"/>
      <c r="AH116" s="41"/>
      <c r="AI116" s="36"/>
      <c r="AQ116" s="36"/>
      <c r="AR116" s="36"/>
      <c r="AS116" s="36"/>
      <c r="AT116" s="36"/>
      <c r="AU116" s="36"/>
      <c r="AW116" s="36"/>
      <c r="AX116" s="36"/>
      <c r="AY116" s="36"/>
      <c r="AZ116" s="36"/>
      <c r="BA116" s="36"/>
      <c r="BB116" s="36"/>
      <c r="BC116" s="36"/>
    </row>
    <row r="117" spans="1:55" x14ac:dyDescent="0.25">
      <c r="A117" s="60">
        <v>107</v>
      </c>
      <c r="B117" s="86">
        <f t="shared" si="9"/>
        <v>0</v>
      </c>
      <c r="C117" s="86">
        <f t="shared" si="12"/>
        <v>0</v>
      </c>
      <c r="D117" s="86">
        <f t="shared" si="13"/>
        <v>0</v>
      </c>
      <c r="E117" s="86"/>
      <c r="F117" s="86">
        <f t="shared" si="10"/>
        <v>0</v>
      </c>
      <c r="G117" s="86"/>
      <c r="H117" s="86"/>
      <c r="I117" s="86"/>
      <c r="J117" s="86">
        <f t="shared" si="8"/>
        <v>0</v>
      </c>
      <c r="K117" s="84">
        <f t="shared" si="11"/>
        <v>47635</v>
      </c>
      <c r="M117" s="36"/>
      <c r="O117" s="40"/>
      <c r="P117" s="40"/>
      <c r="Q117" s="40"/>
      <c r="R117" s="40"/>
      <c r="S117" s="40"/>
      <c r="T117" s="40"/>
      <c r="U117" s="40"/>
      <c r="V117" s="36"/>
      <c r="W117" s="36"/>
      <c r="X117" s="36"/>
      <c r="Y117" s="36"/>
      <c r="Z117" s="36"/>
      <c r="AB117" s="36"/>
      <c r="AC117" s="36"/>
      <c r="AD117" s="36"/>
      <c r="AE117" s="49"/>
      <c r="AF117" s="36"/>
      <c r="AG117" s="41"/>
      <c r="AH117" s="41"/>
      <c r="AI117" s="36"/>
      <c r="AQ117" s="36"/>
      <c r="AR117" s="36"/>
      <c r="AS117" s="36"/>
      <c r="AT117" s="36"/>
      <c r="AU117" s="36"/>
      <c r="AW117" s="36"/>
      <c r="AX117" s="36"/>
      <c r="AY117" s="36"/>
      <c r="AZ117" s="36"/>
      <c r="BA117" s="36"/>
      <c r="BB117" s="36"/>
      <c r="BC117" s="36"/>
    </row>
    <row r="118" spans="1:55" x14ac:dyDescent="0.25">
      <c r="A118" s="81">
        <v>108</v>
      </c>
      <c r="B118" s="82">
        <f t="shared" si="9"/>
        <v>0</v>
      </c>
      <c r="C118" s="82">
        <f t="shared" si="12"/>
        <v>0</v>
      </c>
      <c r="D118" s="82">
        <f t="shared" si="13"/>
        <v>0</v>
      </c>
      <c r="E118" s="82"/>
      <c r="F118" s="82">
        <f t="shared" si="10"/>
        <v>0</v>
      </c>
      <c r="G118" s="82">
        <f>IF(B118&gt;0,B118*$J$2,0)</f>
        <v>0</v>
      </c>
      <c r="H118" s="82">
        <f>IF(B118&gt;0,H106,0)</f>
        <v>0</v>
      </c>
      <c r="I118" s="82"/>
      <c r="J118" s="82">
        <f t="shared" si="8"/>
        <v>0</v>
      </c>
      <c r="K118" s="84">
        <f t="shared" si="11"/>
        <v>47665</v>
      </c>
      <c r="M118" s="36"/>
      <c r="O118" s="40"/>
      <c r="P118" s="40"/>
      <c r="Q118" s="40"/>
      <c r="R118" s="40"/>
      <c r="S118" s="40"/>
      <c r="T118" s="40"/>
      <c r="U118" s="40"/>
      <c r="V118" s="36"/>
      <c r="W118" s="36"/>
      <c r="X118" s="36"/>
      <c r="Y118" s="36"/>
      <c r="Z118" s="36"/>
      <c r="AB118" s="36"/>
      <c r="AC118" s="36"/>
      <c r="AD118" s="36"/>
      <c r="AE118" s="49"/>
      <c r="AF118" s="36"/>
      <c r="AG118" s="41"/>
      <c r="AH118" s="41"/>
      <c r="AI118" s="36"/>
      <c r="AQ118" s="36"/>
      <c r="AR118" s="36"/>
      <c r="AS118" s="36"/>
      <c r="AT118" s="36"/>
      <c r="AU118" s="36"/>
      <c r="AW118" s="36"/>
      <c r="AX118" s="36"/>
      <c r="AY118" s="36"/>
      <c r="AZ118" s="36"/>
      <c r="BA118" s="36"/>
      <c r="BB118" s="36"/>
      <c r="BC118" s="36"/>
    </row>
    <row r="119" spans="1:55" x14ac:dyDescent="0.25">
      <c r="A119" s="60">
        <v>109</v>
      </c>
      <c r="B119" s="86">
        <f t="shared" si="9"/>
        <v>0</v>
      </c>
      <c r="C119" s="86">
        <f t="shared" si="12"/>
        <v>0</v>
      </c>
      <c r="D119" s="86">
        <f t="shared" si="13"/>
        <v>0</v>
      </c>
      <c r="E119" s="86"/>
      <c r="F119" s="86">
        <f t="shared" si="10"/>
        <v>0</v>
      </c>
      <c r="G119" s="86"/>
      <c r="H119" s="86"/>
      <c r="I119" s="86"/>
      <c r="J119" s="86">
        <f t="shared" si="8"/>
        <v>0</v>
      </c>
      <c r="K119" s="84">
        <f t="shared" si="11"/>
        <v>47696</v>
      </c>
      <c r="M119" s="36"/>
      <c r="O119" s="40"/>
      <c r="P119" s="40"/>
      <c r="Q119" s="40"/>
      <c r="R119" s="40"/>
      <c r="S119" s="40"/>
      <c r="T119" s="40"/>
      <c r="U119" s="40"/>
      <c r="V119" s="36"/>
      <c r="W119" s="36"/>
      <c r="X119" s="36"/>
      <c r="Y119" s="36"/>
      <c r="Z119" s="36"/>
      <c r="AB119" s="36"/>
      <c r="AC119" s="36"/>
      <c r="AD119" s="36"/>
      <c r="AE119" s="49"/>
      <c r="AF119" s="36"/>
      <c r="AG119" s="41"/>
      <c r="AH119" s="41"/>
      <c r="AI119" s="36"/>
      <c r="AQ119" s="36"/>
      <c r="AR119" s="36"/>
      <c r="AS119" s="36"/>
      <c r="AT119" s="36"/>
      <c r="AU119" s="36"/>
      <c r="AW119" s="36"/>
      <c r="AX119" s="36"/>
      <c r="AY119" s="36"/>
      <c r="AZ119" s="36"/>
      <c r="BA119" s="36"/>
      <c r="BB119" s="36"/>
      <c r="BC119" s="36"/>
    </row>
    <row r="120" spans="1:55" x14ac:dyDescent="0.25">
      <c r="A120" s="60">
        <v>110</v>
      </c>
      <c r="B120" s="86">
        <f t="shared" si="9"/>
        <v>0</v>
      </c>
      <c r="C120" s="86">
        <f t="shared" si="12"/>
        <v>0</v>
      </c>
      <c r="D120" s="86">
        <f t="shared" si="13"/>
        <v>0</v>
      </c>
      <c r="E120" s="86"/>
      <c r="F120" s="86">
        <f t="shared" si="10"/>
        <v>0</v>
      </c>
      <c r="G120" s="86"/>
      <c r="H120" s="86"/>
      <c r="I120" s="86"/>
      <c r="J120" s="86">
        <f t="shared" si="8"/>
        <v>0</v>
      </c>
      <c r="K120" s="84">
        <f t="shared" si="11"/>
        <v>47727</v>
      </c>
      <c r="M120" s="36"/>
      <c r="O120" s="40"/>
      <c r="P120" s="40"/>
      <c r="Q120" s="40"/>
      <c r="R120" s="40"/>
      <c r="S120" s="40"/>
      <c r="T120" s="40"/>
      <c r="U120" s="40"/>
      <c r="V120" s="36"/>
      <c r="W120" s="36"/>
      <c r="X120" s="36"/>
      <c r="Y120" s="36"/>
      <c r="Z120" s="36"/>
      <c r="AB120" s="36"/>
      <c r="AC120" s="36"/>
      <c r="AD120" s="36"/>
      <c r="AE120" s="49"/>
      <c r="AF120" s="36"/>
      <c r="AG120" s="41"/>
      <c r="AH120" s="41"/>
      <c r="AI120" s="36"/>
      <c r="AQ120" s="36"/>
      <c r="AR120" s="36"/>
      <c r="AS120" s="36"/>
      <c r="AT120" s="36"/>
      <c r="AU120" s="36"/>
      <c r="AW120" s="36"/>
      <c r="AX120" s="36"/>
      <c r="AY120" s="36"/>
      <c r="AZ120" s="36"/>
      <c r="BA120" s="36"/>
      <c r="BB120" s="36"/>
      <c r="BC120" s="36"/>
    </row>
    <row r="121" spans="1:55" x14ac:dyDescent="0.25">
      <c r="A121" s="60">
        <v>111</v>
      </c>
      <c r="B121" s="86">
        <f t="shared" si="9"/>
        <v>0</v>
      </c>
      <c r="C121" s="86">
        <f t="shared" si="12"/>
        <v>0</v>
      </c>
      <c r="D121" s="86">
        <f t="shared" si="13"/>
        <v>0</v>
      </c>
      <c r="E121" s="86"/>
      <c r="F121" s="86">
        <f t="shared" si="10"/>
        <v>0</v>
      </c>
      <c r="G121" s="86"/>
      <c r="H121" s="86"/>
      <c r="I121" s="86"/>
      <c r="J121" s="86">
        <f t="shared" si="8"/>
        <v>0</v>
      </c>
      <c r="K121" s="84">
        <f t="shared" si="11"/>
        <v>47757</v>
      </c>
      <c r="M121" s="36"/>
      <c r="O121" s="40"/>
      <c r="P121" s="40"/>
      <c r="Q121" s="40"/>
      <c r="R121" s="40"/>
      <c r="S121" s="40"/>
      <c r="T121" s="40"/>
      <c r="U121" s="40"/>
      <c r="V121" s="36"/>
      <c r="W121" s="36"/>
      <c r="X121" s="36"/>
      <c r="Y121" s="36"/>
      <c r="Z121" s="36"/>
      <c r="AB121" s="36"/>
      <c r="AC121" s="36"/>
      <c r="AD121" s="36"/>
      <c r="AE121" s="49"/>
      <c r="AF121" s="36"/>
      <c r="AG121" s="41"/>
      <c r="AH121" s="41"/>
      <c r="AI121" s="36"/>
      <c r="AQ121" s="36"/>
      <c r="AR121" s="36"/>
      <c r="AS121" s="36"/>
      <c r="AT121" s="36"/>
      <c r="AU121" s="36"/>
      <c r="AW121" s="36"/>
      <c r="AX121" s="36"/>
      <c r="AY121" s="36"/>
      <c r="AZ121" s="36"/>
      <c r="BA121" s="36"/>
      <c r="BB121" s="36"/>
      <c r="BC121" s="36"/>
    </row>
    <row r="122" spans="1:55" x14ac:dyDescent="0.25">
      <c r="A122" s="60">
        <v>112</v>
      </c>
      <c r="B122" s="86">
        <f t="shared" si="9"/>
        <v>0</v>
      </c>
      <c r="C122" s="86">
        <f t="shared" si="12"/>
        <v>0</v>
      </c>
      <c r="D122" s="86">
        <f t="shared" si="13"/>
        <v>0</v>
      </c>
      <c r="E122" s="86"/>
      <c r="F122" s="86">
        <f t="shared" si="10"/>
        <v>0</v>
      </c>
      <c r="G122" s="86"/>
      <c r="H122" s="86"/>
      <c r="I122" s="86"/>
      <c r="J122" s="86">
        <f t="shared" si="8"/>
        <v>0</v>
      </c>
      <c r="K122" s="84">
        <f t="shared" si="11"/>
        <v>47788</v>
      </c>
      <c r="M122" s="36"/>
      <c r="O122" s="40"/>
      <c r="P122" s="40"/>
      <c r="Q122" s="40"/>
      <c r="R122" s="40"/>
      <c r="S122" s="40"/>
      <c r="T122" s="40"/>
      <c r="U122" s="40"/>
      <c r="V122" s="36"/>
      <c r="W122" s="36"/>
      <c r="X122" s="36"/>
      <c r="Y122" s="36"/>
      <c r="Z122" s="36"/>
      <c r="AB122" s="36"/>
      <c r="AC122" s="36"/>
      <c r="AD122" s="36"/>
      <c r="AE122" s="49"/>
      <c r="AF122" s="36"/>
      <c r="AG122" s="41"/>
      <c r="AH122" s="41"/>
      <c r="AI122" s="36"/>
      <c r="AQ122" s="36"/>
      <c r="AR122" s="36"/>
      <c r="AS122" s="36"/>
      <c r="AT122" s="36"/>
      <c r="AU122" s="36"/>
      <c r="AW122" s="36"/>
      <c r="AX122" s="36"/>
      <c r="AY122" s="36"/>
      <c r="AZ122" s="36"/>
      <c r="BA122" s="36"/>
      <c r="BB122" s="36"/>
      <c r="BC122" s="36"/>
    </row>
    <row r="123" spans="1:55" x14ac:dyDescent="0.25">
      <c r="A123" s="60">
        <v>113</v>
      </c>
      <c r="B123" s="86">
        <f t="shared" si="9"/>
        <v>0</v>
      </c>
      <c r="C123" s="86">
        <f t="shared" si="12"/>
        <v>0</v>
      </c>
      <c r="D123" s="86">
        <f t="shared" si="13"/>
        <v>0</v>
      </c>
      <c r="E123" s="86"/>
      <c r="F123" s="86">
        <f t="shared" si="10"/>
        <v>0</v>
      </c>
      <c r="G123" s="86"/>
      <c r="H123" s="86"/>
      <c r="I123" s="86"/>
      <c r="J123" s="86">
        <f t="shared" si="8"/>
        <v>0</v>
      </c>
      <c r="K123" s="84">
        <f t="shared" si="11"/>
        <v>47818</v>
      </c>
      <c r="M123" s="36"/>
      <c r="O123" s="40"/>
      <c r="P123" s="40"/>
      <c r="Q123" s="40"/>
      <c r="R123" s="40"/>
      <c r="S123" s="40"/>
      <c r="T123" s="40"/>
      <c r="U123" s="40"/>
      <c r="V123" s="36"/>
      <c r="W123" s="36"/>
      <c r="X123" s="36"/>
      <c r="Y123" s="36"/>
      <c r="Z123" s="36"/>
      <c r="AB123" s="36"/>
      <c r="AC123" s="36"/>
      <c r="AD123" s="36"/>
      <c r="AE123" s="49"/>
      <c r="AF123" s="36"/>
      <c r="AG123" s="41"/>
      <c r="AH123" s="41"/>
      <c r="AI123" s="36"/>
      <c r="AQ123" s="36"/>
      <c r="AR123" s="36"/>
      <c r="AS123" s="36"/>
      <c r="AT123" s="36"/>
      <c r="AU123" s="36"/>
      <c r="AW123" s="36"/>
      <c r="AX123" s="36"/>
      <c r="AY123" s="36"/>
      <c r="AZ123" s="36"/>
      <c r="BA123" s="36"/>
      <c r="BB123" s="36"/>
      <c r="BC123" s="36"/>
    </row>
    <row r="124" spans="1:55" x14ac:dyDescent="0.25">
      <c r="A124" s="60">
        <v>114</v>
      </c>
      <c r="B124" s="86">
        <f t="shared" si="9"/>
        <v>0</v>
      </c>
      <c r="C124" s="86">
        <f t="shared" si="12"/>
        <v>0</v>
      </c>
      <c r="D124" s="86">
        <f t="shared" si="13"/>
        <v>0</v>
      </c>
      <c r="E124" s="86"/>
      <c r="F124" s="86">
        <f t="shared" si="10"/>
        <v>0</v>
      </c>
      <c r="G124" s="86"/>
      <c r="H124" s="86"/>
      <c r="I124" s="86"/>
      <c r="J124" s="86">
        <f t="shared" si="8"/>
        <v>0</v>
      </c>
      <c r="K124" s="84">
        <f t="shared" si="11"/>
        <v>47849</v>
      </c>
      <c r="M124" s="36"/>
      <c r="O124" s="40"/>
      <c r="P124" s="40"/>
      <c r="Q124" s="40"/>
      <c r="R124" s="40"/>
      <c r="S124" s="40"/>
      <c r="T124" s="40"/>
      <c r="U124" s="40"/>
      <c r="V124" s="36"/>
      <c r="W124" s="36"/>
      <c r="X124" s="36"/>
      <c r="Y124" s="36"/>
      <c r="Z124" s="36"/>
      <c r="AB124" s="36"/>
      <c r="AC124" s="36"/>
      <c r="AD124" s="36"/>
      <c r="AE124" s="49"/>
      <c r="AF124" s="36"/>
      <c r="AG124" s="41"/>
      <c r="AH124" s="41"/>
      <c r="AI124" s="36"/>
      <c r="AQ124" s="36"/>
      <c r="AR124" s="36"/>
      <c r="AS124" s="36"/>
      <c r="AT124" s="36"/>
      <c r="AU124" s="36"/>
      <c r="AW124" s="36"/>
      <c r="AX124" s="36"/>
      <c r="AY124" s="36"/>
      <c r="AZ124" s="36"/>
      <c r="BA124" s="36"/>
      <c r="BB124" s="36"/>
      <c r="BC124" s="36"/>
    </row>
    <row r="125" spans="1:55" x14ac:dyDescent="0.25">
      <c r="A125" s="60">
        <v>115</v>
      </c>
      <c r="B125" s="86">
        <f t="shared" si="9"/>
        <v>0</v>
      </c>
      <c r="C125" s="86">
        <f t="shared" si="12"/>
        <v>0</v>
      </c>
      <c r="D125" s="86">
        <f t="shared" si="13"/>
        <v>0</v>
      </c>
      <c r="E125" s="86"/>
      <c r="F125" s="86">
        <f t="shared" si="10"/>
        <v>0</v>
      </c>
      <c r="G125" s="86"/>
      <c r="H125" s="86"/>
      <c r="I125" s="86"/>
      <c r="J125" s="86">
        <f t="shared" si="8"/>
        <v>0</v>
      </c>
      <c r="K125" s="84">
        <f t="shared" si="11"/>
        <v>47880</v>
      </c>
      <c r="M125" s="36"/>
      <c r="O125" s="40"/>
      <c r="P125" s="40"/>
      <c r="Q125" s="40"/>
      <c r="R125" s="40"/>
      <c r="S125" s="40"/>
      <c r="T125" s="40"/>
      <c r="U125" s="40"/>
      <c r="V125" s="36"/>
      <c r="W125" s="36"/>
      <c r="X125" s="36"/>
      <c r="Y125" s="36"/>
      <c r="Z125" s="36"/>
      <c r="AB125" s="36"/>
      <c r="AC125" s="36"/>
      <c r="AD125" s="36"/>
      <c r="AE125" s="49"/>
      <c r="AF125" s="36"/>
      <c r="AG125" s="41"/>
      <c r="AH125" s="41"/>
      <c r="AI125" s="36"/>
      <c r="AQ125" s="36"/>
      <c r="AR125" s="36"/>
      <c r="AS125" s="36"/>
      <c r="AT125" s="36"/>
      <c r="AU125" s="36"/>
      <c r="AW125" s="36"/>
      <c r="AX125" s="36"/>
      <c r="AY125" s="36"/>
      <c r="AZ125" s="36"/>
      <c r="BA125" s="36"/>
      <c r="BB125" s="36"/>
      <c r="BC125" s="36"/>
    </row>
    <row r="126" spans="1:55" x14ac:dyDescent="0.25">
      <c r="A126" s="60">
        <v>116</v>
      </c>
      <c r="B126" s="86">
        <f t="shared" si="9"/>
        <v>0</v>
      </c>
      <c r="C126" s="86">
        <f t="shared" si="12"/>
        <v>0</v>
      </c>
      <c r="D126" s="86">
        <f t="shared" si="13"/>
        <v>0</v>
      </c>
      <c r="E126" s="86"/>
      <c r="F126" s="86">
        <f t="shared" si="10"/>
        <v>0</v>
      </c>
      <c r="G126" s="86"/>
      <c r="H126" s="86"/>
      <c r="I126" s="86"/>
      <c r="J126" s="86">
        <f t="shared" si="8"/>
        <v>0</v>
      </c>
      <c r="K126" s="84">
        <f t="shared" si="11"/>
        <v>47908</v>
      </c>
      <c r="M126" s="36"/>
      <c r="O126" s="40"/>
      <c r="P126" s="40"/>
      <c r="Q126" s="40"/>
      <c r="R126" s="40"/>
      <c r="S126" s="40"/>
      <c r="T126" s="40"/>
      <c r="U126" s="40"/>
      <c r="V126" s="36"/>
      <c r="W126" s="36"/>
      <c r="X126" s="36"/>
      <c r="Y126" s="36"/>
      <c r="Z126" s="36"/>
      <c r="AB126" s="36"/>
      <c r="AC126" s="36"/>
      <c r="AD126" s="36"/>
      <c r="AE126" s="49"/>
      <c r="AF126" s="36"/>
      <c r="AG126" s="41"/>
      <c r="AH126" s="41"/>
      <c r="AI126" s="36"/>
      <c r="AQ126" s="36"/>
      <c r="AR126" s="36"/>
      <c r="AS126" s="36"/>
      <c r="AT126" s="36"/>
      <c r="AU126" s="36"/>
      <c r="AW126" s="36"/>
      <c r="AX126" s="36"/>
      <c r="AY126" s="36"/>
      <c r="AZ126" s="36"/>
      <c r="BA126" s="36"/>
      <c r="BB126" s="36"/>
      <c r="BC126" s="36"/>
    </row>
    <row r="127" spans="1:55" x14ac:dyDescent="0.25">
      <c r="A127" s="60">
        <v>117</v>
      </c>
      <c r="B127" s="86">
        <f t="shared" si="9"/>
        <v>0</v>
      </c>
      <c r="C127" s="86">
        <f t="shared" si="12"/>
        <v>0</v>
      </c>
      <c r="D127" s="86">
        <f t="shared" si="13"/>
        <v>0</v>
      </c>
      <c r="E127" s="86"/>
      <c r="F127" s="86">
        <f t="shared" si="10"/>
        <v>0</v>
      </c>
      <c r="G127" s="86"/>
      <c r="H127" s="86"/>
      <c r="I127" s="86"/>
      <c r="J127" s="86">
        <f t="shared" si="8"/>
        <v>0</v>
      </c>
      <c r="K127" s="84">
        <f t="shared" si="11"/>
        <v>47939</v>
      </c>
      <c r="M127" s="36"/>
      <c r="O127" s="40"/>
      <c r="P127" s="40"/>
      <c r="Q127" s="40"/>
      <c r="R127" s="40"/>
      <c r="S127" s="40"/>
      <c r="T127" s="40"/>
      <c r="U127" s="40"/>
      <c r="V127" s="36"/>
      <c r="W127" s="36"/>
      <c r="X127" s="36"/>
      <c r="Y127" s="36"/>
      <c r="Z127" s="36"/>
      <c r="AB127" s="36"/>
      <c r="AC127" s="36"/>
      <c r="AD127" s="36"/>
      <c r="AE127" s="49"/>
      <c r="AF127" s="36"/>
      <c r="AG127" s="41"/>
      <c r="AH127" s="41"/>
      <c r="AI127" s="36"/>
      <c r="AQ127" s="36"/>
      <c r="AR127" s="36"/>
      <c r="AS127" s="36"/>
      <c r="AT127" s="36"/>
      <c r="AU127" s="36"/>
      <c r="AW127" s="36"/>
      <c r="AX127" s="36"/>
      <c r="AY127" s="36"/>
      <c r="AZ127" s="36"/>
      <c r="BA127" s="36"/>
      <c r="BB127" s="36"/>
      <c r="BC127" s="36"/>
    </row>
    <row r="128" spans="1:55" x14ac:dyDescent="0.25">
      <c r="A128" s="60">
        <v>118</v>
      </c>
      <c r="B128" s="86">
        <f t="shared" si="9"/>
        <v>0</v>
      </c>
      <c r="C128" s="86">
        <f t="shared" si="12"/>
        <v>0</v>
      </c>
      <c r="D128" s="86">
        <f t="shared" si="13"/>
        <v>0</v>
      </c>
      <c r="E128" s="86"/>
      <c r="F128" s="86">
        <f t="shared" si="10"/>
        <v>0</v>
      </c>
      <c r="G128" s="86"/>
      <c r="H128" s="86"/>
      <c r="I128" s="86"/>
      <c r="J128" s="86">
        <f t="shared" si="8"/>
        <v>0</v>
      </c>
      <c r="K128" s="84">
        <f t="shared" si="11"/>
        <v>47969</v>
      </c>
      <c r="M128" s="36"/>
      <c r="O128" s="40"/>
      <c r="P128" s="40"/>
      <c r="Q128" s="40"/>
      <c r="R128" s="40"/>
      <c r="S128" s="40"/>
      <c r="T128" s="40"/>
      <c r="U128" s="40"/>
      <c r="V128" s="36"/>
      <c r="W128" s="36"/>
      <c r="X128" s="36"/>
      <c r="Y128" s="36"/>
      <c r="Z128" s="36"/>
      <c r="AB128" s="36"/>
      <c r="AC128" s="36"/>
      <c r="AD128" s="36"/>
      <c r="AE128" s="49"/>
      <c r="AF128" s="36"/>
      <c r="AG128" s="41"/>
      <c r="AH128" s="41"/>
      <c r="AI128" s="36"/>
      <c r="AQ128" s="36"/>
      <c r="AR128" s="36"/>
      <c r="AS128" s="36"/>
      <c r="AT128" s="36"/>
      <c r="AU128" s="36"/>
      <c r="AW128" s="36"/>
      <c r="AX128" s="36"/>
      <c r="AY128" s="36"/>
      <c r="AZ128" s="36"/>
      <c r="BA128" s="36"/>
      <c r="BB128" s="36"/>
      <c r="BC128" s="36"/>
    </row>
    <row r="129" spans="1:55" x14ac:dyDescent="0.25">
      <c r="A129" s="60">
        <v>119</v>
      </c>
      <c r="B129" s="86">
        <f t="shared" si="9"/>
        <v>0</v>
      </c>
      <c r="C129" s="86">
        <f t="shared" si="12"/>
        <v>0</v>
      </c>
      <c r="D129" s="86">
        <f t="shared" si="13"/>
        <v>0</v>
      </c>
      <c r="E129" s="86"/>
      <c r="F129" s="86">
        <f t="shared" si="10"/>
        <v>0</v>
      </c>
      <c r="G129" s="86"/>
      <c r="H129" s="86"/>
      <c r="I129" s="86"/>
      <c r="J129" s="86">
        <f t="shared" si="8"/>
        <v>0</v>
      </c>
      <c r="K129" s="84">
        <f t="shared" si="11"/>
        <v>48000</v>
      </c>
      <c r="M129" s="36"/>
      <c r="O129" s="40"/>
      <c r="P129" s="40"/>
      <c r="Q129" s="40"/>
      <c r="R129" s="40"/>
      <c r="S129" s="40"/>
      <c r="T129" s="40"/>
      <c r="U129" s="40"/>
      <c r="V129" s="36"/>
      <c r="W129" s="36"/>
      <c r="X129" s="36"/>
      <c r="Y129" s="36"/>
      <c r="Z129" s="36"/>
      <c r="AB129" s="36"/>
      <c r="AC129" s="36"/>
      <c r="AD129" s="36"/>
      <c r="AE129" s="49"/>
      <c r="AF129" s="36"/>
      <c r="AG129" s="41"/>
      <c r="AH129" s="41"/>
      <c r="AI129" s="36"/>
      <c r="AQ129" s="36"/>
      <c r="AR129" s="36"/>
      <c r="AS129" s="36"/>
      <c r="AT129" s="36"/>
      <c r="AU129" s="36"/>
      <c r="AW129" s="36"/>
      <c r="AX129" s="36"/>
      <c r="AY129" s="36"/>
      <c r="AZ129" s="36"/>
      <c r="BA129" s="36"/>
      <c r="BB129" s="36"/>
      <c r="BC129" s="36"/>
    </row>
    <row r="130" spans="1:55" x14ac:dyDescent="0.25">
      <c r="A130" s="81">
        <v>120</v>
      </c>
      <c r="B130" s="82">
        <f t="shared" si="9"/>
        <v>0</v>
      </c>
      <c r="C130" s="82">
        <f t="shared" si="12"/>
        <v>0</v>
      </c>
      <c r="D130" s="82">
        <f t="shared" si="13"/>
        <v>0</v>
      </c>
      <c r="E130" s="82"/>
      <c r="F130" s="82">
        <f t="shared" si="10"/>
        <v>0</v>
      </c>
      <c r="G130" s="82">
        <f>IF(B130&gt;0,B130*$J$2,0)</f>
        <v>0</v>
      </c>
      <c r="H130" s="82">
        <f>IF(B130&gt;0,H118,0)</f>
        <v>0</v>
      </c>
      <c r="I130" s="82"/>
      <c r="J130" s="82">
        <f t="shared" si="8"/>
        <v>0</v>
      </c>
      <c r="K130" s="84">
        <f t="shared" si="11"/>
        <v>48030</v>
      </c>
      <c r="M130" s="36"/>
      <c r="O130" s="40"/>
      <c r="P130" s="40"/>
      <c r="Q130" s="40"/>
      <c r="R130" s="40"/>
      <c r="S130" s="40"/>
      <c r="T130" s="40"/>
      <c r="U130" s="40"/>
      <c r="V130" s="36"/>
      <c r="W130" s="36"/>
      <c r="X130" s="36"/>
      <c r="Y130" s="36"/>
      <c r="Z130" s="36"/>
      <c r="AB130" s="36"/>
      <c r="AC130" s="36"/>
      <c r="AD130" s="36"/>
      <c r="AE130" s="49"/>
      <c r="AF130" s="36"/>
      <c r="AG130" s="41"/>
      <c r="AH130" s="41"/>
      <c r="AI130" s="36"/>
      <c r="AQ130" s="36"/>
      <c r="AR130" s="36"/>
      <c r="AS130" s="36"/>
      <c r="AT130" s="36"/>
      <c r="AU130" s="36"/>
      <c r="AW130" s="36"/>
      <c r="AX130" s="36"/>
      <c r="AY130" s="36"/>
      <c r="AZ130" s="36"/>
      <c r="BA130" s="36"/>
      <c r="BB130" s="36"/>
      <c r="BC130" s="36"/>
    </row>
    <row r="131" spans="1:55" x14ac:dyDescent="0.25">
      <c r="A131" s="60">
        <v>121</v>
      </c>
      <c r="B131" s="86">
        <f t="shared" si="9"/>
        <v>0</v>
      </c>
      <c r="C131" s="86">
        <f t="shared" si="12"/>
        <v>0</v>
      </c>
      <c r="D131" s="86">
        <f t="shared" si="13"/>
        <v>0</v>
      </c>
      <c r="E131" s="86"/>
      <c r="F131" s="86">
        <f t="shared" si="10"/>
        <v>0</v>
      </c>
      <c r="G131" s="86"/>
      <c r="H131" s="86"/>
      <c r="I131" s="86"/>
      <c r="J131" s="86">
        <f t="shared" si="8"/>
        <v>0</v>
      </c>
      <c r="K131" s="84">
        <f t="shared" si="11"/>
        <v>48061</v>
      </c>
      <c r="M131" s="36"/>
      <c r="O131" s="40"/>
      <c r="P131" s="40"/>
      <c r="Q131" s="40"/>
      <c r="R131" s="40"/>
      <c r="S131" s="40"/>
      <c r="T131" s="40"/>
      <c r="U131" s="40"/>
      <c r="V131" s="36"/>
      <c r="W131" s="36"/>
      <c r="X131" s="36"/>
      <c r="Y131" s="36"/>
      <c r="Z131" s="36"/>
      <c r="AB131" s="36"/>
      <c r="AC131" s="36"/>
      <c r="AD131" s="36"/>
      <c r="AE131" s="49"/>
      <c r="AF131" s="36"/>
      <c r="AG131" s="41"/>
      <c r="AH131" s="41"/>
      <c r="AI131" s="36"/>
      <c r="AQ131" s="36"/>
      <c r="AR131" s="36"/>
      <c r="AS131" s="36"/>
      <c r="AT131" s="36"/>
      <c r="AU131" s="36"/>
      <c r="AW131" s="36"/>
      <c r="AX131" s="36"/>
      <c r="AY131" s="36"/>
      <c r="AZ131" s="36"/>
      <c r="BA131" s="36"/>
      <c r="BB131" s="36"/>
      <c r="BC131" s="36"/>
    </row>
    <row r="132" spans="1:55" x14ac:dyDescent="0.25">
      <c r="A132" s="60">
        <v>122</v>
      </c>
      <c r="B132" s="86">
        <f t="shared" si="9"/>
        <v>0</v>
      </c>
      <c r="C132" s="86">
        <f t="shared" si="12"/>
        <v>0</v>
      </c>
      <c r="D132" s="86">
        <f t="shared" si="13"/>
        <v>0</v>
      </c>
      <c r="E132" s="86"/>
      <c r="F132" s="86">
        <f t="shared" si="10"/>
        <v>0</v>
      </c>
      <c r="G132" s="86"/>
      <c r="H132" s="86"/>
      <c r="I132" s="86"/>
      <c r="J132" s="86">
        <f t="shared" si="8"/>
        <v>0</v>
      </c>
      <c r="K132" s="84">
        <f t="shared" si="11"/>
        <v>48092</v>
      </c>
      <c r="M132" s="36"/>
      <c r="O132" s="40"/>
      <c r="P132" s="40"/>
      <c r="Q132" s="40"/>
      <c r="R132" s="40"/>
      <c r="S132" s="40"/>
      <c r="T132" s="40"/>
      <c r="U132" s="40"/>
      <c r="V132" s="36"/>
      <c r="W132" s="36"/>
      <c r="X132" s="36"/>
      <c r="Y132" s="36"/>
      <c r="Z132" s="36"/>
      <c r="AB132" s="36"/>
      <c r="AC132" s="36"/>
      <c r="AD132" s="36"/>
      <c r="AE132" s="49"/>
      <c r="AF132" s="36"/>
      <c r="AG132" s="41"/>
      <c r="AH132" s="41"/>
      <c r="AI132" s="36"/>
      <c r="AQ132" s="36"/>
      <c r="AR132" s="36"/>
      <c r="AS132" s="36"/>
      <c r="AT132" s="36"/>
      <c r="AU132" s="36"/>
      <c r="AW132" s="36"/>
      <c r="AX132" s="36"/>
      <c r="AY132" s="36"/>
      <c r="AZ132" s="36"/>
      <c r="BA132" s="36"/>
      <c r="BB132" s="36"/>
      <c r="BC132" s="36"/>
    </row>
    <row r="133" spans="1:55" x14ac:dyDescent="0.25">
      <c r="A133" s="60">
        <v>123</v>
      </c>
      <c r="B133" s="86">
        <f t="shared" si="9"/>
        <v>0</v>
      </c>
      <c r="C133" s="86">
        <f t="shared" si="12"/>
        <v>0</v>
      </c>
      <c r="D133" s="86">
        <f t="shared" si="13"/>
        <v>0</v>
      </c>
      <c r="E133" s="86"/>
      <c r="F133" s="86">
        <f t="shared" si="10"/>
        <v>0</v>
      </c>
      <c r="G133" s="86"/>
      <c r="H133" s="86"/>
      <c r="I133" s="86"/>
      <c r="J133" s="86">
        <f t="shared" si="8"/>
        <v>0</v>
      </c>
      <c r="K133" s="84">
        <f t="shared" si="11"/>
        <v>48122</v>
      </c>
      <c r="M133" s="36"/>
      <c r="O133" s="40"/>
      <c r="P133" s="40"/>
      <c r="Q133" s="40"/>
      <c r="R133" s="40"/>
      <c r="S133" s="40"/>
      <c r="T133" s="40"/>
      <c r="U133" s="40"/>
      <c r="V133" s="36"/>
      <c r="W133" s="36"/>
      <c r="X133" s="36"/>
      <c r="Y133" s="36"/>
      <c r="Z133" s="36"/>
      <c r="AB133" s="36"/>
      <c r="AC133" s="36"/>
      <c r="AD133" s="36"/>
      <c r="AE133" s="49"/>
      <c r="AF133" s="36"/>
      <c r="AG133" s="41"/>
      <c r="AH133" s="41"/>
      <c r="AI133" s="36"/>
      <c r="AQ133" s="36"/>
      <c r="AR133" s="36"/>
      <c r="AS133" s="36"/>
      <c r="AT133" s="36"/>
      <c r="AU133" s="36"/>
      <c r="AW133" s="36"/>
      <c r="AX133" s="36"/>
      <c r="AY133" s="36"/>
      <c r="AZ133" s="36"/>
      <c r="BA133" s="36"/>
      <c r="BB133" s="36"/>
      <c r="BC133" s="36"/>
    </row>
    <row r="134" spans="1:55" x14ac:dyDescent="0.25">
      <c r="A134" s="60">
        <v>124</v>
      </c>
      <c r="B134" s="86">
        <f t="shared" si="9"/>
        <v>0</v>
      </c>
      <c r="C134" s="86">
        <f t="shared" si="12"/>
        <v>0</v>
      </c>
      <c r="D134" s="86">
        <f t="shared" si="13"/>
        <v>0</v>
      </c>
      <c r="E134" s="86"/>
      <c r="F134" s="86">
        <f t="shared" si="10"/>
        <v>0</v>
      </c>
      <c r="G134" s="86"/>
      <c r="H134" s="86"/>
      <c r="I134" s="86"/>
      <c r="J134" s="86">
        <f t="shared" si="8"/>
        <v>0</v>
      </c>
      <c r="K134" s="84">
        <f t="shared" si="11"/>
        <v>48153</v>
      </c>
      <c r="M134" s="36"/>
      <c r="O134" s="40"/>
      <c r="P134" s="40"/>
      <c r="Q134" s="40"/>
      <c r="R134" s="40"/>
      <c r="S134" s="40"/>
      <c r="T134" s="40"/>
      <c r="U134" s="40"/>
      <c r="V134" s="36"/>
      <c r="W134" s="36"/>
      <c r="X134" s="36"/>
      <c r="Y134" s="36"/>
      <c r="Z134" s="36"/>
      <c r="AB134" s="36"/>
      <c r="AC134" s="36"/>
      <c r="AD134" s="36"/>
      <c r="AE134" s="49"/>
      <c r="AF134" s="36"/>
      <c r="AG134" s="41"/>
      <c r="AH134" s="41"/>
      <c r="AI134" s="36"/>
      <c r="AQ134" s="36"/>
      <c r="AR134" s="36"/>
      <c r="AS134" s="36"/>
      <c r="AT134" s="36"/>
      <c r="AU134" s="36"/>
      <c r="AW134" s="36"/>
      <c r="AX134" s="36"/>
      <c r="AY134" s="36"/>
      <c r="AZ134" s="36"/>
      <c r="BA134" s="36"/>
      <c r="BB134" s="36"/>
      <c r="BC134" s="36"/>
    </row>
    <row r="135" spans="1:55" x14ac:dyDescent="0.25">
      <c r="A135" s="60">
        <v>125</v>
      </c>
      <c r="B135" s="86">
        <f t="shared" si="9"/>
        <v>0</v>
      </c>
      <c r="C135" s="86">
        <f t="shared" si="12"/>
        <v>0</v>
      </c>
      <c r="D135" s="86">
        <f t="shared" si="13"/>
        <v>0</v>
      </c>
      <c r="E135" s="86"/>
      <c r="F135" s="86">
        <f t="shared" si="10"/>
        <v>0</v>
      </c>
      <c r="G135" s="86"/>
      <c r="H135" s="86"/>
      <c r="I135" s="86"/>
      <c r="J135" s="86">
        <f t="shared" si="8"/>
        <v>0</v>
      </c>
      <c r="K135" s="84">
        <f t="shared" si="11"/>
        <v>48183</v>
      </c>
      <c r="M135" s="36"/>
      <c r="O135" s="40"/>
      <c r="P135" s="40"/>
      <c r="Q135" s="40"/>
      <c r="R135" s="40"/>
      <c r="S135" s="40"/>
      <c r="T135" s="40"/>
      <c r="U135" s="40"/>
      <c r="V135" s="36"/>
      <c r="W135" s="36"/>
      <c r="X135" s="36"/>
      <c r="Y135" s="36"/>
      <c r="Z135" s="36"/>
      <c r="AB135" s="36"/>
      <c r="AC135" s="36"/>
      <c r="AD135" s="36"/>
      <c r="AE135" s="49"/>
      <c r="AF135" s="36"/>
      <c r="AG135" s="41"/>
      <c r="AH135" s="41"/>
      <c r="AI135" s="36"/>
      <c r="AQ135" s="36"/>
      <c r="AR135" s="36"/>
      <c r="AS135" s="36"/>
      <c r="AT135" s="36"/>
      <c r="AU135" s="36"/>
      <c r="AW135" s="36"/>
      <c r="AX135" s="36"/>
      <c r="AY135" s="36"/>
      <c r="AZ135" s="36"/>
      <c r="BA135" s="36"/>
      <c r="BB135" s="36"/>
      <c r="BC135" s="36"/>
    </row>
    <row r="136" spans="1:55" x14ac:dyDescent="0.25">
      <c r="A136" s="60">
        <v>126</v>
      </c>
      <c r="B136" s="86">
        <f t="shared" si="9"/>
        <v>0</v>
      </c>
      <c r="C136" s="86">
        <f t="shared" si="12"/>
        <v>0</v>
      </c>
      <c r="D136" s="86">
        <f t="shared" si="13"/>
        <v>0</v>
      </c>
      <c r="E136" s="86"/>
      <c r="F136" s="86">
        <f t="shared" si="10"/>
        <v>0</v>
      </c>
      <c r="G136" s="86"/>
      <c r="H136" s="86"/>
      <c r="I136" s="86"/>
      <c r="J136" s="86">
        <f t="shared" si="8"/>
        <v>0</v>
      </c>
      <c r="K136" s="84">
        <f t="shared" si="11"/>
        <v>48214</v>
      </c>
      <c r="M136" s="36"/>
      <c r="O136" s="40"/>
      <c r="P136" s="40"/>
      <c r="Q136" s="40"/>
      <c r="R136" s="40"/>
      <c r="S136" s="40"/>
      <c r="T136" s="40"/>
      <c r="U136" s="40"/>
      <c r="V136" s="36"/>
      <c r="W136" s="36"/>
      <c r="X136" s="36"/>
      <c r="Y136" s="36"/>
      <c r="Z136" s="36"/>
      <c r="AB136" s="36"/>
      <c r="AC136" s="36"/>
      <c r="AD136" s="36"/>
      <c r="AE136" s="49"/>
      <c r="AF136" s="36"/>
      <c r="AG136" s="41"/>
      <c r="AH136" s="41"/>
      <c r="AI136" s="36"/>
      <c r="AQ136" s="36"/>
      <c r="AR136" s="36"/>
      <c r="AS136" s="36"/>
      <c r="AT136" s="36"/>
      <c r="AU136" s="36"/>
      <c r="AW136" s="36"/>
      <c r="AX136" s="36"/>
      <c r="AY136" s="36"/>
      <c r="AZ136" s="36"/>
      <c r="BA136" s="36"/>
      <c r="BB136" s="36"/>
      <c r="BC136" s="36"/>
    </row>
    <row r="137" spans="1:55" x14ac:dyDescent="0.25">
      <c r="A137" s="60">
        <v>127</v>
      </c>
      <c r="B137" s="86">
        <f t="shared" si="9"/>
        <v>0</v>
      </c>
      <c r="C137" s="86">
        <f t="shared" si="12"/>
        <v>0</v>
      </c>
      <c r="D137" s="86">
        <f t="shared" si="13"/>
        <v>0</v>
      </c>
      <c r="E137" s="86"/>
      <c r="F137" s="86">
        <f t="shared" si="10"/>
        <v>0</v>
      </c>
      <c r="G137" s="86"/>
      <c r="H137" s="86"/>
      <c r="I137" s="86"/>
      <c r="J137" s="86">
        <f t="shared" si="8"/>
        <v>0</v>
      </c>
      <c r="K137" s="84">
        <f t="shared" si="11"/>
        <v>48245</v>
      </c>
      <c r="M137" s="36"/>
      <c r="O137" s="40"/>
      <c r="P137" s="40"/>
      <c r="Q137" s="40"/>
      <c r="R137" s="40"/>
      <c r="S137" s="40"/>
      <c r="T137" s="40"/>
      <c r="U137" s="40"/>
      <c r="V137" s="36"/>
      <c r="W137" s="36"/>
      <c r="X137" s="36"/>
      <c r="Y137" s="36"/>
      <c r="Z137" s="36"/>
      <c r="AB137" s="36"/>
      <c r="AC137" s="36"/>
      <c r="AD137" s="36"/>
      <c r="AE137" s="49"/>
      <c r="AF137" s="36"/>
      <c r="AG137" s="41"/>
      <c r="AH137" s="41"/>
      <c r="AI137" s="36"/>
      <c r="AQ137" s="36"/>
      <c r="AR137" s="36"/>
      <c r="AS137" s="36"/>
      <c r="AT137" s="36"/>
      <c r="AU137" s="36"/>
      <c r="AW137" s="36"/>
      <c r="AX137" s="36"/>
      <c r="AY137" s="36"/>
      <c r="AZ137" s="36"/>
      <c r="BA137" s="36"/>
      <c r="BB137" s="36"/>
      <c r="BC137" s="36"/>
    </row>
    <row r="138" spans="1:55" x14ac:dyDescent="0.25">
      <c r="A138" s="60">
        <v>128</v>
      </c>
      <c r="B138" s="86">
        <f t="shared" si="9"/>
        <v>0</v>
      </c>
      <c r="C138" s="86">
        <f t="shared" si="12"/>
        <v>0</v>
      </c>
      <c r="D138" s="86">
        <f t="shared" si="13"/>
        <v>0</v>
      </c>
      <c r="E138" s="86"/>
      <c r="F138" s="86">
        <f t="shared" si="10"/>
        <v>0</v>
      </c>
      <c r="G138" s="86"/>
      <c r="H138" s="86"/>
      <c r="I138" s="86"/>
      <c r="J138" s="86">
        <f t="shared" ref="J138:J201" si="14">SUM(C138:I138)</f>
        <v>0</v>
      </c>
      <c r="K138" s="84">
        <f t="shared" si="11"/>
        <v>48274</v>
      </c>
      <c r="M138" s="36"/>
      <c r="O138" s="40"/>
      <c r="P138" s="40"/>
      <c r="Q138" s="40"/>
      <c r="R138" s="40"/>
      <c r="S138" s="40"/>
      <c r="T138" s="40"/>
      <c r="U138" s="40"/>
      <c r="V138" s="36"/>
      <c r="W138" s="36"/>
      <c r="X138" s="36"/>
      <c r="Y138" s="36"/>
      <c r="Z138" s="36"/>
      <c r="AB138" s="36"/>
      <c r="AC138" s="36"/>
      <c r="AD138" s="36"/>
      <c r="AE138" s="49"/>
      <c r="AF138" s="36"/>
      <c r="AG138" s="41"/>
      <c r="AH138" s="41"/>
      <c r="AI138" s="36"/>
      <c r="AQ138" s="36"/>
      <c r="AR138" s="36"/>
      <c r="AS138" s="36"/>
      <c r="AT138" s="36"/>
      <c r="AU138" s="36"/>
      <c r="AW138" s="36"/>
      <c r="AX138" s="36"/>
      <c r="AY138" s="36"/>
      <c r="AZ138" s="36"/>
      <c r="BA138" s="36"/>
      <c r="BB138" s="36"/>
      <c r="BC138" s="36"/>
    </row>
    <row r="139" spans="1:55" x14ac:dyDescent="0.25">
      <c r="A139" s="60">
        <v>129</v>
      </c>
      <c r="B139" s="86">
        <f t="shared" ref="B139:B202" si="15">B138-C139</f>
        <v>0</v>
      </c>
      <c r="C139" s="86">
        <f t="shared" si="12"/>
        <v>0</v>
      </c>
      <c r="D139" s="86">
        <f t="shared" si="13"/>
        <v>0</v>
      </c>
      <c r="E139" s="86"/>
      <c r="F139" s="86">
        <f t="shared" ref="F139:F202" si="16">IF(B139&gt;0,$D$3*$G$4,0)</f>
        <v>0</v>
      </c>
      <c r="G139" s="86"/>
      <c r="H139" s="86"/>
      <c r="I139" s="86"/>
      <c r="J139" s="86">
        <f t="shared" si="14"/>
        <v>0</v>
      </c>
      <c r="K139" s="84">
        <f t="shared" si="11"/>
        <v>48305</v>
      </c>
      <c r="M139" s="36"/>
      <c r="O139" s="40"/>
      <c r="P139" s="40"/>
      <c r="Q139" s="40"/>
      <c r="R139" s="40"/>
      <c r="S139" s="40"/>
      <c r="T139" s="40"/>
      <c r="U139" s="40"/>
      <c r="V139" s="36"/>
      <c r="W139" s="36"/>
      <c r="X139" s="36"/>
      <c r="Y139" s="36"/>
      <c r="Z139" s="36"/>
      <c r="AB139" s="36"/>
      <c r="AC139" s="36"/>
      <c r="AD139" s="36"/>
      <c r="AE139" s="49"/>
      <c r="AF139" s="36"/>
      <c r="AG139" s="41"/>
      <c r="AH139" s="41"/>
      <c r="AI139" s="36"/>
      <c r="AQ139" s="36"/>
      <c r="AR139" s="36"/>
      <c r="AS139" s="36"/>
      <c r="AT139" s="36"/>
      <c r="AU139" s="36"/>
      <c r="AW139" s="36"/>
      <c r="AX139" s="36"/>
      <c r="AY139" s="36"/>
      <c r="AZ139" s="36"/>
      <c r="BA139" s="36"/>
      <c r="BB139" s="36"/>
      <c r="BC139" s="36"/>
    </row>
    <row r="140" spans="1:55" x14ac:dyDescent="0.25">
      <c r="A140" s="60">
        <v>130</v>
      </c>
      <c r="B140" s="86">
        <f t="shared" si="15"/>
        <v>0</v>
      </c>
      <c r="C140" s="86">
        <f t="shared" si="12"/>
        <v>0</v>
      </c>
      <c r="D140" s="86">
        <f t="shared" si="13"/>
        <v>0</v>
      </c>
      <c r="E140" s="86"/>
      <c r="F140" s="86">
        <f t="shared" si="16"/>
        <v>0</v>
      </c>
      <c r="G140" s="86"/>
      <c r="H140" s="86"/>
      <c r="I140" s="86"/>
      <c r="J140" s="86">
        <f t="shared" si="14"/>
        <v>0</v>
      </c>
      <c r="K140" s="84">
        <f t="shared" ref="K140:K203" si="17">EOMONTH(K139,0)+1</f>
        <v>48335</v>
      </c>
      <c r="M140" s="36"/>
      <c r="O140" s="40"/>
      <c r="P140" s="40"/>
      <c r="Q140" s="40"/>
      <c r="R140" s="40"/>
      <c r="S140" s="40"/>
      <c r="T140" s="40"/>
      <c r="U140" s="40"/>
      <c r="V140" s="36"/>
      <c r="W140" s="36"/>
      <c r="X140" s="36"/>
      <c r="Y140" s="36"/>
      <c r="Z140" s="36"/>
      <c r="AB140" s="36"/>
      <c r="AC140" s="36"/>
      <c r="AD140" s="36"/>
      <c r="AE140" s="49"/>
      <c r="AF140" s="36"/>
      <c r="AG140" s="41"/>
      <c r="AH140" s="41"/>
      <c r="AI140" s="36"/>
      <c r="AQ140" s="36"/>
      <c r="AR140" s="36"/>
      <c r="AS140" s="36"/>
      <c r="AT140" s="36"/>
      <c r="AU140" s="36"/>
      <c r="AW140" s="36"/>
      <c r="AX140" s="36"/>
      <c r="AY140" s="36"/>
      <c r="AZ140" s="36"/>
      <c r="BA140" s="36"/>
      <c r="BB140" s="36"/>
      <c r="BC140" s="36"/>
    </row>
    <row r="141" spans="1:55" x14ac:dyDescent="0.25">
      <c r="A141" s="60">
        <v>131</v>
      </c>
      <c r="B141" s="86">
        <f t="shared" si="15"/>
        <v>0</v>
      </c>
      <c r="C141" s="86">
        <f t="shared" si="12"/>
        <v>0</v>
      </c>
      <c r="D141" s="86">
        <f t="shared" si="13"/>
        <v>0</v>
      </c>
      <c r="E141" s="86"/>
      <c r="F141" s="86">
        <f t="shared" si="16"/>
        <v>0</v>
      </c>
      <c r="G141" s="86"/>
      <c r="H141" s="86"/>
      <c r="I141" s="86"/>
      <c r="J141" s="86">
        <f t="shared" si="14"/>
        <v>0</v>
      </c>
      <c r="K141" s="84">
        <f t="shared" si="17"/>
        <v>48366</v>
      </c>
      <c r="M141" s="36"/>
      <c r="O141" s="40"/>
      <c r="P141" s="40"/>
      <c r="Q141" s="40"/>
      <c r="R141" s="40"/>
      <c r="S141" s="40"/>
      <c r="T141" s="40"/>
      <c r="U141" s="40"/>
      <c r="V141" s="36"/>
      <c r="W141" s="36"/>
      <c r="X141" s="36"/>
      <c r="Y141" s="36"/>
      <c r="Z141" s="36"/>
      <c r="AB141" s="36"/>
      <c r="AC141" s="36"/>
      <c r="AD141" s="36"/>
      <c r="AE141" s="49"/>
      <c r="AF141" s="36"/>
      <c r="AG141" s="41"/>
      <c r="AH141" s="41"/>
      <c r="AI141" s="36"/>
      <c r="AQ141" s="36"/>
      <c r="AR141" s="36"/>
      <c r="AS141" s="36"/>
      <c r="AT141" s="36"/>
      <c r="AU141" s="36"/>
      <c r="AW141" s="36"/>
      <c r="AX141" s="36"/>
      <c r="AY141" s="36"/>
      <c r="AZ141" s="36"/>
      <c r="BA141" s="36"/>
      <c r="BB141" s="36"/>
      <c r="BC141" s="36"/>
    </row>
    <row r="142" spans="1:55" x14ac:dyDescent="0.25">
      <c r="A142" s="60">
        <v>132</v>
      </c>
      <c r="B142" s="86">
        <f t="shared" si="15"/>
        <v>0</v>
      </c>
      <c r="C142" s="86">
        <f t="shared" si="12"/>
        <v>0</v>
      </c>
      <c r="D142" s="86">
        <f t="shared" si="13"/>
        <v>0</v>
      </c>
      <c r="E142" s="86"/>
      <c r="F142" s="86">
        <f t="shared" si="16"/>
        <v>0</v>
      </c>
      <c r="G142" s="82">
        <f>IF(B142&gt;0,B142*$J$2,0)</f>
        <v>0</v>
      </c>
      <c r="H142" s="82">
        <f>IF(B142&gt;0,H130,0)</f>
        <v>0</v>
      </c>
      <c r="I142" s="86"/>
      <c r="J142" s="86">
        <f t="shared" si="14"/>
        <v>0</v>
      </c>
      <c r="K142" s="84">
        <f t="shared" si="17"/>
        <v>48396</v>
      </c>
      <c r="M142" s="36"/>
      <c r="O142" s="40"/>
      <c r="P142" s="40"/>
      <c r="Q142" s="40"/>
      <c r="R142" s="40"/>
      <c r="S142" s="40"/>
      <c r="T142" s="40"/>
      <c r="U142" s="40"/>
      <c r="V142" s="36"/>
      <c r="W142" s="36"/>
      <c r="X142" s="36"/>
      <c r="Y142" s="36"/>
      <c r="Z142" s="36"/>
      <c r="AB142" s="36"/>
      <c r="AC142" s="36"/>
      <c r="AD142" s="36"/>
      <c r="AE142" s="49"/>
      <c r="AF142" s="36"/>
      <c r="AG142" s="41"/>
      <c r="AH142" s="41"/>
      <c r="AI142" s="36"/>
      <c r="AQ142" s="36"/>
      <c r="AR142" s="36"/>
      <c r="AS142" s="36"/>
      <c r="AT142" s="36"/>
      <c r="AU142" s="36"/>
      <c r="AW142" s="36"/>
      <c r="AX142" s="36"/>
      <c r="AY142" s="36"/>
      <c r="AZ142" s="36"/>
      <c r="BA142" s="36"/>
      <c r="BB142" s="36"/>
      <c r="BC142" s="36"/>
    </row>
    <row r="143" spans="1:55" x14ac:dyDescent="0.25">
      <c r="A143" s="60">
        <v>133</v>
      </c>
      <c r="B143" s="86">
        <f t="shared" si="15"/>
        <v>0</v>
      </c>
      <c r="C143" s="86">
        <f t="shared" si="12"/>
        <v>0</v>
      </c>
      <c r="D143" s="86">
        <f t="shared" si="13"/>
        <v>0</v>
      </c>
      <c r="E143" s="86"/>
      <c r="F143" s="86">
        <f t="shared" si="16"/>
        <v>0</v>
      </c>
      <c r="G143" s="86"/>
      <c r="H143" s="86"/>
      <c r="I143" s="86"/>
      <c r="J143" s="86">
        <f t="shared" si="14"/>
        <v>0</v>
      </c>
      <c r="K143" s="84">
        <f t="shared" si="17"/>
        <v>48427</v>
      </c>
      <c r="M143" s="36"/>
      <c r="O143" s="40"/>
      <c r="P143" s="40"/>
      <c r="Q143" s="40"/>
      <c r="R143" s="40"/>
      <c r="S143" s="40"/>
      <c r="T143" s="40"/>
      <c r="U143" s="40"/>
      <c r="V143" s="36"/>
      <c r="W143" s="36"/>
      <c r="X143" s="36"/>
      <c r="Y143" s="36"/>
      <c r="Z143" s="36"/>
      <c r="AB143" s="36"/>
      <c r="AC143" s="36"/>
      <c r="AD143" s="36"/>
      <c r="AE143" s="49"/>
      <c r="AF143" s="36"/>
      <c r="AG143" s="41"/>
      <c r="AH143" s="41"/>
      <c r="AI143" s="36"/>
      <c r="AQ143" s="36"/>
      <c r="AR143" s="36"/>
      <c r="AS143" s="36"/>
      <c r="AT143" s="36"/>
      <c r="AU143" s="36"/>
      <c r="AW143" s="36"/>
      <c r="AX143" s="36"/>
      <c r="AY143" s="36"/>
      <c r="AZ143" s="36"/>
      <c r="BA143" s="36"/>
      <c r="BB143" s="36"/>
      <c r="BC143" s="36"/>
    </row>
    <row r="144" spans="1:55" x14ac:dyDescent="0.25">
      <c r="A144" s="60">
        <v>134</v>
      </c>
      <c r="B144" s="86">
        <f t="shared" si="15"/>
        <v>0</v>
      </c>
      <c r="C144" s="86">
        <f t="shared" si="12"/>
        <v>0</v>
      </c>
      <c r="D144" s="86">
        <f t="shared" si="13"/>
        <v>0</v>
      </c>
      <c r="E144" s="86"/>
      <c r="F144" s="86">
        <f t="shared" si="16"/>
        <v>0</v>
      </c>
      <c r="G144" s="90"/>
      <c r="H144" s="90"/>
      <c r="I144" s="86"/>
      <c r="J144" s="86">
        <f t="shared" si="14"/>
        <v>0</v>
      </c>
      <c r="K144" s="84">
        <f t="shared" si="17"/>
        <v>48458</v>
      </c>
      <c r="M144" s="36"/>
      <c r="O144" s="40"/>
      <c r="P144" s="40"/>
      <c r="Q144" s="40"/>
      <c r="R144" s="40"/>
      <c r="S144" s="40"/>
      <c r="T144" s="40"/>
      <c r="U144" s="40"/>
      <c r="V144" s="36"/>
      <c r="W144" s="36"/>
      <c r="X144" s="36"/>
      <c r="Y144" s="36"/>
      <c r="Z144" s="36"/>
      <c r="AB144" s="36"/>
      <c r="AC144" s="36"/>
      <c r="AD144" s="36"/>
      <c r="AE144" s="49"/>
      <c r="AF144" s="36"/>
      <c r="AG144" s="41"/>
      <c r="AH144" s="41"/>
      <c r="AI144" s="36"/>
      <c r="AQ144" s="36"/>
      <c r="AR144" s="36"/>
      <c r="AS144" s="36"/>
      <c r="AT144" s="36"/>
      <c r="AU144" s="36"/>
      <c r="AW144" s="36"/>
      <c r="AX144" s="36"/>
      <c r="AY144" s="36"/>
      <c r="AZ144" s="36"/>
      <c r="BA144" s="36"/>
      <c r="BB144" s="36"/>
      <c r="BC144" s="36"/>
    </row>
    <row r="145" spans="1:55" x14ac:dyDescent="0.25">
      <c r="A145" s="60">
        <v>135</v>
      </c>
      <c r="B145" s="86">
        <f t="shared" si="15"/>
        <v>0</v>
      </c>
      <c r="C145" s="86">
        <f t="shared" si="12"/>
        <v>0</v>
      </c>
      <c r="D145" s="86">
        <f t="shared" si="13"/>
        <v>0</v>
      </c>
      <c r="E145" s="86"/>
      <c r="F145" s="86">
        <f t="shared" si="16"/>
        <v>0</v>
      </c>
      <c r="G145" s="86"/>
      <c r="H145" s="86"/>
      <c r="I145" s="86"/>
      <c r="J145" s="86">
        <f t="shared" si="14"/>
        <v>0</v>
      </c>
      <c r="K145" s="84">
        <f t="shared" si="17"/>
        <v>48488</v>
      </c>
      <c r="M145" s="36"/>
      <c r="O145" s="40"/>
      <c r="P145" s="40"/>
      <c r="Q145" s="40"/>
      <c r="R145" s="40"/>
      <c r="S145" s="40"/>
      <c r="T145" s="40"/>
      <c r="U145" s="40"/>
      <c r="V145" s="36"/>
      <c r="W145" s="36"/>
      <c r="X145" s="36"/>
      <c r="Y145" s="36"/>
      <c r="Z145" s="36"/>
      <c r="AB145" s="36"/>
      <c r="AC145" s="36"/>
      <c r="AD145" s="36"/>
      <c r="AE145" s="49"/>
      <c r="AF145" s="36"/>
      <c r="AG145" s="41"/>
      <c r="AH145" s="41"/>
      <c r="AI145" s="36"/>
      <c r="AQ145" s="36"/>
      <c r="AR145" s="36"/>
      <c r="AS145" s="36"/>
      <c r="AT145" s="36"/>
      <c r="AU145" s="36"/>
      <c r="AW145" s="36"/>
      <c r="AX145" s="36"/>
      <c r="AY145" s="36"/>
      <c r="AZ145" s="36"/>
      <c r="BA145" s="36"/>
      <c r="BB145" s="36"/>
      <c r="BC145" s="36"/>
    </row>
    <row r="146" spans="1:55" x14ac:dyDescent="0.25">
      <c r="A146" s="60">
        <v>136</v>
      </c>
      <c r="B146" s="86">
        <f t="shared" si="15"/>
        <v>0</v>
      </c>
      <c r="C146" s="86">
        <f t="shared" si="12"/>
        <v>0</v>
      </c>
      <c r="D146" s="86">
        <f t="shared" si="13"/>
        <v>0</v>
      </c>
      <c r="E146" s="86"/>
      <c r="F146" s="86">
        <f t="shared" si="16"/>
        <v>0</v>
      </c>
      <c r="G146" s="86"/>
      <c r="H146" s="86"/>
      <c r="I146" s="86"/>
      <c r="J146" s="86">
        <f t="shared" si="14"/>
        <v>0</v>
      </c>
      <c r="K146" s="84">
        <f t="shared" si="17"/>
        <v>48519</v>
      </c>
      <c r="M146" s="36"/>
      <c r="O146" s="40"/>
      <c r="P146" s="40"/>
      <c r="Q146" s="40"/>
      <c r="R146" s="40"/>
      <c r="S146" s="40"/>
      <c r="T146" s="40"/>
      <c r="U146" s="40"/>
      <c r="V146" s="36"/>
      <c r="W146" s="36"/>
      <c r="X146" s="36"/>
      <c r="Y146" s="36"/>
      <c r="Z146" s="36"/>
      <c r="AB146" s="36"/>
      <c r="AC146" s="36"/>
      <c r="AD146" s="36"/>
      <c r="AE146" s="49"/>
      <c r="AF146" s="36"/>
      <c r="AG146" s="41"/>
      <c r="AH146" s="41"/>
      <c r="AI146" s="36"/>
      <c r="AQ146" s="36"/>
      <c r="AR146" s="36"/>
      <c r="AS146" s="36"/>
      <c r="AT146" s="36"/>
      <c r="AU146" s="36"/>
      <c r="AW146" s="36"/>
      <c r="AX146" s="36"/>
      <c r="AY146" s="36"/>
      <c r="AZ146" s="36"/>
      <c r="BA146" s="36"/>
      <c r="BB146" s="36"/>
      <c r="BC146" s="36"/>
    </row>
    <row r="147" spans="1:55" x14ac:dyDescent="0.25">
      <c r="A147" s="60">
        <v>137</v>
      </c>
      <c r="B147" s="86">
        <f t="shared" si="15"/>
        <v>0</v>
      </c>
      <c r="C147" s="86">
        <f t="shared" si="12"/>
        <v>0</v>
      </c>
      <c r="D147" s="86">
        <f t="shared" si="13"/>
        <v>0</v>
      </c>
      <c r="E147" s="86"/>
      <c r="F147" s="86">
        <f t="shared" si="16"/>
        <v>0</v>
      </c>
      <c r="G147" s="86"/>
      <c r="H147" s="86"/>
      <c r="I147" s="86"/>
      <c r="J147" s="86">
        <f t="shared" si="14"/>
        <v>0</v>
      </c>
      <c r="K147" s="84">
        <f t="shared" si="17"/>
        <v>48549</v>
      </c>
      <c r="M147" s="36"/>
      <c r="O147" s="40"/>
      <c r="P147" s="40"/>
      <c r="Q147" s="40"/>
      <c r="R147" s="40"/>
      <c r="S147" s="40"/>
      <c r="T147" s="40"/>
      <c r="U147" s="40"/>
      <c r="V147" s="36"/>
      <c r="W147" s="36"/>
      <c r="X147" s="36"/>
      <c r="Y147" s="36"/>
      <c r="Z147" s="36"/>
      <c r="AB147" s="36"/>
      <c r="AC147" s="36"/>
      <c r="AD147" s="36"/>
      <c r="AE147" s="49"/>
      <c r="AF147" s="36"/>
      <c r="AG147" s="41"/>
      <c r="AH147" s="41"/>
      <c r="AI147" s="36"/>
      <c r="AQ147" s="36"/>
      <c r="AR147" s="36"/>
      <c r="AS147" s="36"/>
      <c r="AT147" s="36"/>
      <c r="AU147" s="36"/>
      <c r="AW147" s="36"/>
      <c r="AX147" s="36"/>
      <c r="AY147" s="36"/>
      <c r="AZ147" s="36"/>
      <c r="BA147" s="36"/>
      <c r="BB147" s="36"/>
      <c r="BC147" s="36"/>
    </row>
    <row r="148" spans="1:55" x14ac:dyDescent="0.25">
      <c r="A148" s="60">
        <v>138</v>
      </c>
      <c r="B148" s="86">
        <f t="shared" si="15"/>
        <v>0</v>
      </c>
      <c r="C148" s="86">
        <f t="shared" si="12"/>
        <v>0</v>
      </c>
      <c r="D148" s="86">
        <f t="shared" si="13"/>
        <v>0</v>
      </c>
      <c r="E148" s="86"/>
      <c r="F148" s="86">
        <f t="shared" si="16"/>
        <v>0</v>
      </c>
      <c r="G148" s="86"/>
      <c r="H148" s="86"/>
      <c r="I148" s="86"/>
      <c r="J148" s="86">
        <f t="shared" si="14"/>
        <v>0</v>
      </c>
      <c r="K148" s="84">
        <f t="shared" si="17"/>
        <v>48580</v>
      </c>
      <c r="M148" s="36"/>
      <c r="O148" s="40"/>
      <c r="P148" s="40"/>
      <c r="Q148" s="40"/>
      <c r="R148" s="40"/>
      <c r="S148" s="40"/>
      <c r="T148" s="40"/>
      <c r="U148" s="40"/>
      <c r="V148" s="36"/>
      <c r="W148" s="36"/>
      <c r="X148" s="36"/>
      <c r="Y148" s="36"/>
      <c r="Z148" s="36"/>
      <c r="AB148" s="36"/>
      <c r="AC148" s="36"/>
      <c r="AD148" s="36"/>
      <c r="AE148" s="49"/>
      <c r="AF148" s="36"/>
      <c r="AG148" s="41"/>
      <c r="AH148" s="41"/>
      <c r="AI148" s="36"/>
      <c r="AQ148" s="36"/>
      <c r="AR148" s="36"/>
      <c r="AS148" s="36"/>
      <c r="AT148" s="36"/>
      <c r="AU148" s="36"/>
      <c r="AW148" s="36"/>
      <c r="AX148" s="36"/>
      <c r="AY148" s="36"/>
      <c r="AZ148" s="36"/>
      <c r="BA148" s="36"/>
      <c r="BB148" s="36"/>
      <c r="BC148" s="36"/>
    </row>
    <row r="149" spans="1:55" x14ac:dyDescent="0.25">
      <c r="A149" s="60">
        <v>139</v>
      </c>
      <c r="B149" s="86">
        <f t="shared" si="15"/>
        <v>0</v>
      </c>
      <c r="C149" s="86">
        <f t="shared" si="12"/>
        <v>0</v>
      </c>
      <c r="D149" s="86">
        <f t="shared" si="13"/>
        <v>0</v>
      </c>
      <c r="E149" s="86"/>
      <c r="F149" s="86">
        <f t="shared" si="16"/>
        <v>0</v>
      </c>
      <c r="G149" s="86"/>
      <c r="H149" s="86"/>
      <c r="I149" s="86"/>
      <c r="J149" s="86">
        <f t="shared" si="14"/>
        <v>0</v>
      </c>
      <c r="K149" s="84">
        <f t="shared" si="17"/>
        <v>48611</v>
      </c>
      <c r="M149" s="36"/>
      <c r="O149" s="40"/>
      <c r="P149" s="40"/>
      <c r="Q149" s="40"/>
      <c r="R149" s="40"/>
      <c r="S149" s="40"/>
      <c r="T149" s="40"/>
      <c r="U149" s="40"/>
      <c r="V149" s="36"/>
      <c r="W149" s="36"/>
      <c r="X149" s="36"/>
      <c r="Y149" s="36"/>
      <c r="Z149" s="36"/>
      <c r="AB149" s="36"/>
      <c r="AC149" s="36"/>
      <c r="AD149" s="36"/>
      <c r="AE149" s="49"/>
      <c r="AF149" s="36"/>
      <c r="AG149" s="41"/>
      <c r="AH149" s="41"/>
      <c r="AI149" s="36"/>
      <c r="AQ149" s="36"/>
      <c r="AR149" s="36"/>
      <c r="AS149" s="36"/>
      <c r="AT149" s="36"/>
      <c r="AU149" s="36"/>
      <c r="AW149" s="36"/>
      <c r="AX149" s="36"/>
      <c r="AY149" s="36"/>
      <c r="AZ149" s="36"/>
      <c r="BA149" s="36"/>
      <c r="BB149" s="36"/>
      <c r="BC149" s="36"/>
    </row>
    <row r="150" spans="1:55" x14ac:dyDescent="0.25">
      <c r="A150" s="60">
        <v>140</v>
      </c>
      <c r="B150" s="86">
        <f t="shared" si="15"/>
        <v>0</v>
      </c>
      <c r="C150" s="86">
        <f t="shared" si="12"/>
        <v>0</v>
      </c>
      <c r="D150" s="86">
        <f t="shared" si="13"/>
        <v>0</v>
      </c>
      <c r="E150" s="86"/>
      <c r="F150" s="86">
        <f t="shared" si="16"/>
        <v>0</v>
      </c>
      <c r="G150" s="86"/>
      <c r="H150" s="86"/>
      <c r="I150" s="86"/>
      <c r="J150" s="86">
        <f t="shared" si="14"/>
        <v>0</v>
      </c>
      <c r="K150" s="84">
        <f t="shared" si="17"/>
        <v>48639</v>
      </c>
      <c r="M150" s="36"/>
      <c r="O150" s="40"/>
      <c r="P150" s="40"/>
      <c r="Q150" s="40"/>
      <c r="R150" s="40"/>
      <c r="S150" s="40"/>
      <c r="T150" s="40"/>
      <c r="U150" s="40"/>
      <c r="V150" s="36"/>
      <c r="W150" s="36"/>
      <c r="X150" s="36"/>
      <c r="Y150" s="36"/>
      <c r="Z150" s="36"/>
      <c r="AB150" s="36"/>
      <c r="AC150" s="36"/>
      <c r="AD150" s="36"/>
      <c r="AE150" s="49"/>
      <c r="AF150" s="36"/>
      <c r="AG150" s="41"/>
      <c r="AH150" s="41"/>
      <c r="AI150" s="36"/>
      <c r="AQ150" s="36"/>
      <c r="AR150" s="36"/>
      <c r="AS150" s="36"/>
      <c r="AT150" s="36"/>
      <c r="AU150" s="36"/>
      <c r="AW150" s="36"/>
      <c r="AX150" s="36"/>
      <c r="AY150" s="36"/>
      <c r="AZ150" s="36"/>
      <c r="BA150" s="36"/>
      <c r="BB150" s="36"/>
      <c r="BC150" s="36"/>
    </row>
    <row r="151" spans="1:55" x14ac:dyDescent="0.25">
      <c r="A151" s="60">
        <v>141</v>
      </c>
      <c r="B151" s="86">
        <f t="shared" si="15"/>
        <v>0</v>
      </c>
      <c r="C151" s="86">
        <f t="shared" ref="C151:C214" si="18">MIN(B150,IF($D$4="Ануїтет",-PMT($G$2/12,$D$6-12,$B$22,0,0)-D151,$D$3/$D$6))</f>
        <v>0</v>
      </c>
      <c r="D151" s="86">
        <f t="shared" ref="D151:D214" si="19">B150*$G$2/12</f>
        <v>0</v>
      </c>
      <c r="E151" s="86"/>
      <c r="F151" s="86">
        <f t="shared" si="16"/>
        <v>0</v>
      </c>
      <c r="G151" s="86"/>
      <c r="H151" s="86"/>
      <c r="I151" s="86"/>
      <c r="J151" s="86">
        <f t="shared" si="14"/>
        <v>0</v>
      </c>
      <c r="K151" s="84">
        <f t="shared" si="17"/>
        <v>48670</v>
      </c>
      <c r="M151" s="36"/>
      <c r="O151" s="40"/>
      <c r="P151" s="40"/>
      <c r="Q151" s="40"/>
      <c r="R151" s="40"/>
      <c r="S151" s="40"/>
      <c r="T151" s="40"/>
      <c r="U151" s="40"/>
      <c r="V151" s="36"/>
      <c r="W151" s="36"/>
      <c r="X151" s="36"/>
      <c r="Y151" s="36"/>
      <c r="Z151" s="36"/>
      <c r="AB151" s="36"/>
      <c r="AC151" s="36"/>
      <c r="AD151" s="36"/>
      <c r="AE151" s="49"/>
      <c r="AF151" s="36"/>
      <c r="AG151" s="41"/>
      <c r="AH151" s="41"/>
      <c r="AI151" s="36"/>
      <c r="AQ151" s="36"/>
      <c r="AR151" s="36"/>
      <c r="AS151" s="36"/>
      <c r="AT151" s="36"/>
      <c r="AU151" s="36"/>
      <c r="AW151" s="36"/>
      <c r="AX151" s="36"/>
      <c r="AY151" s="36"/>
      <c r="AZ151" s="36"/>
      <c r="BA151" s="36"/>
      <c r="BB151" s="36"/>
      <c r="BC151" s="36"/>
    </row>
    <row r="152" spans="1:55" x14ac:dyDescent="0.25">
      <c r="A152" s="60">
        <v>142</v>
      </c>
      <c r="B152" s="86">
        <f t="shared" si="15"/>
        <v>0</v>
      </c>
      <c r="C152" s="86">
        <f t="shared" si="18"/>
        <v>0</v>
      </c>
      <c r="D152" s="86">
        <f t="shared" si="19"/>
        <v>0</v>
      </c>
      <c r="E152" s="86"/>
      <c r="F152" s="86">
        <f t="shared" si="16"/>
        <v>0</v>
      </c>
      <c r="G152" s="86"/>
      <c r="H152" s="86"/>
      <c r="I152" s="86"/>
      <c r="J152" s="86">
        <f t="shared" si="14"/>
        <v>0</v>
      </c>
      <c r="K152" s="84">
        <f t="shared" si="17"/>
        <v>48700</v>
      </c>
      <c r="M152" s="36"/>
      <c r="O152" s="40"/>
      <c r="P152" s="40"/>
      <c r="Q152" s="40"/>
      <c r="R152" s="40"/>
      <c r="S152" s="40"/>
      <c r="T152" s="40"/>
      <c r="U152" s="40"/>
      <c r="V152" s="36"/>
      <c r="W152" s="36"/>
      <c r="X152" s="36"/>
      <c r="Y152" s="36"/>
      <c r="Z152" s="36"/>
      <c r="AB152" s="36"/>
      <c r="AC152" s="36"/>
      <c r="AD152" s="36"/>
      <c r="AE152" s="49"/>
      <c r="AF152" s="36"/>
      <c r="AG152" s="41"/>
      <c r="AH152" s="41"/>
      <c r="AI152" s="36"/>
      <c r="AQ152" s="36"/>
      <c r="AR152" s="36"/>
      <c r="AS152" s="36"/>
      <c r="AT152" s="36"/>
      <c r="AU152" s="36"/>
      <c r="AW152" s="36"/>
      <c r="AX152" s="36"/>
      <c r="AY152" s="36"/>
      <c r="AZ152" s="36"/>
      <c r="BA152" s="36"/>
      <c r="BB152" s="36"/>
      <c r="BC152" s="36"/>
    </row>
    <row r="153" spans="1:55" x14ac:dyDescent="0.25">
      <c r="A153" s="60">
        <v>143</v>
      </c>
      <c r="B153" s="86">
        <f t="shared" si="15"/>
        <v>0</v>
      </c>
      <c r="C153" s="86">
        <f t="shared" si="18"/>
        <v>0</v>
      </c>
      <c r="D153" s="86">
        <f t="shared" si="19"/>
        <v>0</v>
      </c>
      <c r="E153" s="86"/>
      <c r="F153" s="86">
        <f t="shared" si="16"/>
        <v>0</v>
      </c>
      <c r="G153" s="86"/>
      <c r="H153" s="86"/>
      <c r="I153" s="86"/>
      <c r="J153" s="86">
        <f t="shared" si="14"/>
        <v>0</v>
      </c>
      <c r="K153" s="84">
        <f t="shared" si="17"/>
        <v>48731</v>
      </c>
      <c r="M153" s="36"/>
      <c r="O153" s="40"/>
      <c r="P153" s="40"/>
      <c r="Q153" s="40"/>
      <c r="R153" s="40"/>
      <c r="S153" s="40"/>
      <c r="T153" s="40"/>
      <c r="U153" s="40"/>
      <c r="V153" s="36"/>
      <c r="W153" s="36"/>
      <c r="X153" s="36"/>
      <c r="Y153" s="36"/>
      <c r="Z153" s="36"/>
      <c r="AB153" s="36"/>
      <c r="AC153" s="36"/>
      <c r="AD153" s="36"/>
      <c r="AE153" s="49"/>
      <c r="AF153" s="36"/>
      <c r="AG153" s="41"/>
      <c r="AH153" s="41"/>
      <c r="AI153" s="36"/>
      <c r="AQ153" s="36"/>
      <c r="AR153" s="36"/>
      <c r="AS153" s="36"/>
      <c r="AT153" s="36"/>
      <c r="AU153" s="36"/>
      <c r="AW153" s="36"/>
      <c r="AX153" s="36"/>
      <c r="AY153" s="36"/>
      <c r="AZ153" s="36"/>
      <c r="BA153" s="36"/>
      <c r="BB153" s="36"/>
      <c r="BC153" s="36"/>
    </row>
    <row r="154" spans="1:55" x14ac:dyDescent="0.25">
      <c r="A154" s="60">
        <v>144</v>
      </c>
      <c r="B154" s="86">
        <f t="shared" si="15"/>
        <v>0</v>
      </c>
      <c r="C154" s="86">
        <f t="shared" si="18"/>
        <v>0</v>
      </c>
      <c r="D154" s="86">
        <f t="shared" si="19"/>
        <v>0</v>
      </c>
      <c r="E154" s="86"/>
      <c r="F154" s="86">
        <f t="shared" si="16"/>
        <v>0</v>
      </c>
      <c r="G154" s="82">
        <f>IF(B154&gt;0,B154*$J$2,0)</f>
        <v>0</v>
      </c>
      <c r="H154" s="82">
        <f>IF(B154&gt;0,H142,0)</f>
        <v>0</v>
      </c>
      <c r="I154" s="86"/>
      <c r="J154" s="86">
        <f t="shared" si="14"/>
        <v>0</v>
      </c>
      <c r="K154" s="84">
        <f t="shared" si="17"/>
        <v>48761</v>
      </c>
      <c r="M154" s="36"/>
      <c r="O154" s="40"/>
      <c r="P154" s="40"/>
      <c r="Q154" s="40"/>
      <c r="R154" s="40"/>
      <c r="S154" s="40"/>
      <c r="T154" s="40"/>
      <c r="U154" s="40"/>
      <c r="V154" s="36"/>
      <c r="W154" s="36"/>
      <c r="X154" s="36"/>
      <c r="Y154" s="36"/>
      <c r="Z154" s="36"/>
      <c r="AB154" s="36"/>
      <c r="AC154" s="36"/>
      <c r="AD154" s="36"/>
      <c r="AE154" s="49"/>
      <c r="AF154" s="36"/>
      <c r="AG154" s="41"/>
      <c r="AH154" s="41"/>
      <c r="AI154" s="36"/>
      <c r="AQ154" s="36"/>
      <c r="AR154" s="36"/>
      <c r="AS154" s="36"/>
      <c r="AT154" s="36"/>
      <c r="AU154" s="36"/>
      <c r="AW154" s="36"/>
      <c r="AX154" s="36"/>
      <c r="AY154" s="36"/>
      <c r="AZ154" s="36"/>
      <c r="BA154" s="36"/>
      <c r="BB154" s="36"/>
      <c r="BC154" s="36"/>
    </row>
    <row r="155" spans="1:55" x14ac:dyDescent="0.25">
      <c r="A155" s="60">
        <v>145</v>
      </c>
      <c r="B155" s="86">
        <f t="shared" si="15"/>
        <v>0</v>
      </c>
      <c r="C155" s="86">
        <f t="shared" si="18"/>
        <v>0</v>
      </c>
      <c r="D155" s="86">
        <f t="shared" si="19"/>
        <v>0</v>
      </c>
      <c r="E155" s="86"/>
      <c r="F155" s="86">
        <f t="shared" si="16"/>
        <v>0</v>
      </c>
      <c r="G155" s="86"/>
      <c r="H155" s="86"/>
      <c r="I155" s="86"/>
      <c r="J155" s="86">
        <f t="shared" si="14"/>
        <v>0</v>
      </c>
      <c r="K155" s="84">
        <f t="shared" si="17"/>
        <v>48792</v>
      </c>
      <c r="M155" s="36"/>
      <c r="O155" s="40"/>
      <c r="P155" s="40"/>
      <c r="Q155" s="40"/>
      <c r="R155" s="40"/>
      <c r="S155" s="40"/>
      <c r="T155" s="40"/>
      <c r="U155" s="40"/>
      <c r="V155" s="36"/>
      <c r="W155" s="36"/>
      <c r="X155" s="36"/>
      <c r="Y155" s="36"/>
      <c r="Z155" s="36"/>
      <c r="AB155" s="36"/>
      <c r="AC155" s="36"/>
      <c r="AD155" s="36"/>
      <c r="AE155" s="49"/>
      <c r="AF155" s="36"/>
      <c r="AG155" s="41"/>
      <c r="AH155" s="41"/>
      <c r="AI155" s="36"/>
      <c r="AQ155" s="36"/>
      <c r="AR155" s="36"/>
      <c r="AS155" s="36"/>
      <c r="AT155" s="36"/>
      <c r="AU155" s="36"/>
      <c r="AW155" s="36"/>
      <c r="AX155" s="36"/>
      <c r="AY155" s="36"/>
      <c r="AZ155" s="36"/>
      <c r="BA155" s="36"/>
      <c r="BB155" s="36"/>
      <c r="BC155" s="36"/>
    </row>
    <row r="156" spans="1:55" x14ac:dyDescent="0.25">
      <c r="A156" s="60">
        <v>146</v>
      </c>
      <c r="B156" s="86">
        <f t="shared" si="15"/>
        <v>0</v>
      </c>
      <c r="C156" s="86">
        <f t="shared" si="18"/>
        <v>0</v>
      </c>
      <c r="D156" s="86">
        <f t="shared" si="19"/>
        <v>0</v>
      </c>
      <c r="E156" s="86"/>
      <c r="F156" s="86">
        <f t="shared" si="16"/>
        <v>0</v>
      </c>
      <c r="G156" s="86"/>
      <c r="H156" s="86"/>
      <c r="I156" s="86"/>
      <c r="J156" s="86">
        <f t="shared" si="14"/>
        <v>0</v>
      </c>
      <c r="K156" s="84">
        <f t="shared" si="17"/>
        <v>48823</v>
      </c>
      <c r="M156" s="36"/>
      <c r="O156" s="40"/>
      <c r="P156" s="40"/>
      <c r="Q156" s="40"/>
      <c r="R156" s="40"/>
      <c r="S156" s="40"/>
      <c r="T156" s="40"/>
      <c r="U156" s="40"/>
      <c r="V156" s="36"/>
      <c r="W156" s="36"/>
      <c r="X156" s="36"/>
      <c r="Y156" s="36"/>
      <c r="Z156" s="36"/>
      <c r="AB156" s="36"/>
      <c r="AC156" s="36"/>
      <c r="AD156" s="36"/>
      <c r="AE156" s="49"/>
      <c r="AF156" s="36"/>
      <c r="AG156" s="41"/>
      <c r="AH156" s="41"/>
      <c r="AI156" s="36"/>
      <c r="AQ156" s="36"/>
      <c r="AR156" s="36"/>
      <c r="AS156" s="36"/>
      <c r="AT156" s="36"/>
      <c r="AU156" s="36"/>
      <c r="AW156" s="36"/>
      <c r="AX156" s="36"/>
      <c r="AY156" s="36"/>
      <c r="AZ156" s="36"/>
      <c r="BA156" s="36"/>
      <c r="BB156" s="36"/>
      <c r="BC156" s="36"/>
    </row>
    <row r="157" spans="1:55" x14ac:dyDescent="0.25">
      <c r="A157" s="60">
        <v>147</v>
      </c>
      <c r="B157" s="86">
        <f t="shared" si="15"/>
        <v>0</v>
      </c>
      <c r="C157" s="86">
        <f t="shared" si="18"/>
        <v>0</v>
      </c>
      <c r="D157" s="86">
        <f t="shared" si="19"/>
        <v>0</v>
      </c>
      <c r="E157" s="86"/>
      <c r="F157" s="86">
        <f t="shared" si="16"/>
        <v>0</v>
      </c>
      <c r="G157" s="86"/>
      <c r="H157" s="86"/>
      <c r="I157" s="86"/>
      <c r="J157" s="86">
        <f t="shared" si="14"/>
        <v>0</v>
      </c>
      <c r="K157" s="84">
        <f t="shared" si="17"/>
        <v>48853</v>
      </c>
      <c r="M157" s="36"/>
      <c r="O157" s="40"/>
      <c r="P157" s="40"/>
      <c r="Q157" s="40"/>
      <c r="R157" s="40"/>
      <c r="S157" s="40"/>
      <c r="T157" s="40"/>
      <c r="U157" s="40"/>
      <c r="V157" s="36"/>
      <c r="W157" s="36"/>
      <c r="X157" s="36"/>
      <c r="Y157" s="36"/>
      <c r="Z157" s="36"/>
      <c r="AB157" s="36"/>
      <c r="AC157" s="36"/>
      <c r="AD157" s="36"/>
      <c r="AE157" s="49"/>
      <c r="AF157" s="36"/>
      <c r="AG157" s="41"/>
      <c r="AH157" s="41"/>
      <c r="AI157" s="36"/>
      <c r="AQ157" s="36"/>
      <c r="AR157" s="36"/>
      <c r="AS157" s="36"/>
      <c r="AT157" s="36"/>
      <c r="AU157" s="36"/>
      <c r="AW157" s="36"/>
      <c r="AX157" s="36"/>
      <c r="AY157" s="36"/>
      <c r="AZ157" s="36"/>
      <c r="BA157" s="36"/>
      <c r="BB157" s="36"/>
      <c r="BC157" s="36"/>
    </row>
    <row r="158" spans="1:55" x14ac:dyDescent="0.25">
      <c r="A158" s="60">
        <v>148</v>
      </c>
      <c r="B158" s="86">
        <f t="shared" si="15"/>
        <v>0</v>
      </c>
      <c r="C158" s="86">
        <f t="shared" si="18"/>
        <v>0</v>
      </c>
      <c r="D158" s="86">
        <f t="shared" si="19"/>
        <v>0</v>
      </c>
      <c r="E158" s="86"/>
      <c r="F158" s="86">
        <f t="shared" si="16"/>
        <v>0</v>
      </c>
      <c r="G158" s="86"/>
      <c r="H158" s="86"/>
      <c r="I158" s="86"/>
      <c r="J158" s="86">
        <f t="shared" si="14"/>
        <v>0</v>
      </c>
      <c r="K158" s="84">
        <f t="shared" si="17"/>
        <v>48884</v>
      </c>
      <c r="M158" s="36"/>
      <c r="O158" s="40"/>
      <c r="P158" s="40"/>
      <c r="Q158" s="40"/>
      <c r="R158" s="40"/>
      <c r="S158" s="40"/>
      <c r="T158" s="40"/>
      <c r="U158" s="40"/>
      <c r="V158" s="36"/>
      <c r="W158" s="36"/>
      <c r="X158" s="36"/>
      <c r="Y158" s="36"/>
      <c r="Z158" s="36"/>
      <c r="AB158" s="36"/>
      <c r="AC158" s="36"/>
      <c r="AD158" s="36"/>
      <c r="AE158" s="49"/>
      <c r="AF158" s="36"/>
      <c r="AG158" s="41"/>
      <c r="AH158" s="41"/>
      <c r="AI158" s="36"/>
      <c r="AQ158" s="36"/>
      <c r="AR158" s="36"/>
      <c r="AS158" s="36"/>
      <c r="AT158" s="36"/>
      <c r="AU158" s="36"/>
      <c r="AW158" s="36"/>
      <c r="AX158" s="36"/>
      <c r="AY158" s="36"/>
      <c r="AZ158" s="36"/>
      <c r="BA158" s="36"/>
      <c r="BB158" s="36"/>
      <c r="BC158" s="36"/>
    </row>
    <row r="159" spans="1:55" x14ac:dyDescent="0.25">
      <c r="A159" s="60">
        <v>149</v>
      </c>
      <c r="B159" s="86">
        <f t="shared" si="15"/>
        <v>0</v>
      </c>
      <c r="C159" s="86">
        <f t="shared" si="18"/>
        <v>0</v>
      </c>
      <c r="D159" s="86">
        <f t="shared" si="19"/>
        <v>0</v>
      </c>
      <c r="E159" s="86"/>
      <c r="F159" s="86">
        <f t="shared" si="16"/>
        <v>0</v>
      </c>
      <c r="G159" s="86"/>
      <c r="H159" s="86"/>
      <c r="I159" s="86"/>
      <c r="J159" s="86">
        <f t="shared" si="14"/>
        <v>0</v>
      </c>
      <c r="K159" s="84">
        <f t="shared" si="17"/>
        <v>48914</v>
      </c>
      <c r="M159" s="36"/>
      <c r="O159" s="40"/>
      <c r="P159" s="40"/>
      <c r="Q159" s="40"/>
      <c r="R159" s="40"/>
      <c r="S159" s="40"/>
      <c r="T159" s="40"/>
      <c r="U159" s="40"/>
      <c r="V159" s="36"/>
      <c r="W159" s="36"/>
      <c r="X159" s="36"/>
      <c r="Y159" s="36"/>
      <c r="Z159" s="36"/>
      <c r="AB159" s="36"/>
      <c r="AC159" s="36"/>
      <c r="AD159" s="36"/>
      <c r="AE159" s="49"/>
      <c r="AF159" s="36"/>
      <c r="AG159" s="41"/>
      <c r="AH159" s="41"/>
      <c r="AI159" s="36"/>
      <c r="AQ159" s="36"/>
      <c r="AR159" s="36"/>
      <c r="AS159" s="36"/>
      <c r="AT159" s="36"/>
      <c r="AU159" s="36"/>
      <c r="AW159" s="36"/>
      <c r="AX159" s="36"/>
      <c r="AY159" s="36"/>
      <c r="AZ159" s="36"/>
      <c r="BA159" s="36"/>
      <c r="BB159" s="36"/>
      <c r="BC159" s="36"/>
    </row>
    <row r="160" spans="1:55" x14ac:dyDescent="0.25">
      <c r="A160" s="60">
        <v>150</v>
      </c>
      <c r="B160" s="86">
        <f t="shared" si="15"/>
        <v>0</v>
      </c>
      <c r="C160" s="86">
        <f t="shared" si="18"/>
        <v>0</v>
      </c>
      <c r="D160" s="86">
        <f t="shared" si="19"/>
        <v>0</v>
      </c>
      <c r="E160" s="86"/>
      <c r="F160" s="86">
        <f t="shared" si="16"/>
        <v>0</v>
      </c>
      <c r="G160" s="90"/>
      <c r="H160" s="90"/>
      <c r="I160" s="86"/>
      <c r="J160" s="86">
        <f t="shared" si="14"/>
        <v>0</v>
      </c>
      <c r="K160" s="84">
        <f t="shared" si="17"/>
        <v>48945</v>
      </c>
      <c r="M160" s="36"/>
      <c r="O160" s="40"/>
      <c r="P160" s="40"/>
      <c r="Q160" s="40"/>
      <c r="R160" s="40"/>
      <c r="S160" s="40"/>
      <c r="T160" s="40"/>
      <c r="U160" s="40"/>
      <c r="V160" s="36"/>
      <c r="W160" s="36"/>
      <c r="X160" s="36"/>
      <c r="Y160" s="36"/>
      <c r="Z160" s="36"/>
      <c r="AB160" s="36"/>
      <c r="AC160" s="36"/>
      <c r="AD160" s="36"/>
      <c r="AE160" s="49"/>
      <c r="AF160" s="36"/>
      <c r="AG160" s="41"/>
      <c r="AH160" s="41"/>
      <c r="AI160" s="36"/>
      <c r="AQ160" s="36"/>
      <c r="AR160" s="36"/>
      <c r="AS160" s="36"/>
      <c r="AT160" s="36"/>
      <c r="AU160" s="36"/>
      <c r="AW160" s="36"/>
      <c r="AX160" s="36"/>
      <c r="AY160" s="36"/>
      <c r="AZ160" s="36"/>
      <c r="BA160" s="36"/>
      <c r="BB160" s="36"/>
      <c r="BC160" s="36"/>
    </row>
    <row r="161" spans="1:55" x14ac:dyDescent="0.25">
      <c r="A161" s="60">
        <v>151</v>
      </c>
      <c r="B161" s="86">
        <f t="shared" si="15"/>
        <v>0</v>
      </c>
      <c r="C161" s="86">
        <f t="shared" si="18"/>
        <v>0</v>
      </c>
      <c r="D161" s="86">
        <f t="shared" si="19"/>
        <v>0</v>
      </c>
      <c r="E161" s="86"/>
      <c r="F161" s="86">
        <f t="shared" si="16"/>
        <v>0</v>
      </c>
      <c r="G161" s="86"/>
      <c r="H161" s="86"/>
      <c r="I161" s="86"/>
      <c r="J161" s="86">
        <f t="shared" si="14"/>
        <v>0</v>
      </c>
      <c r="K161" s="84">
        <f t="shared" si="17"/>
        <v>48976</v>
      </c>
      <c r="M161" s="36"/>
      <c r="O161" s="40"/>
      <c r="P161" s="40"/>
      <c r="Q161" s="40"/>
      <c r="R161" s="40"/>
      <c r="S161" s="40"/>
      <c r="T161" s="40"/>
      <c r="U161" s="40"/>
      <c r="V161" s="36"/>
      <c r="W161" s="36"/>
      <c r="X161" s="36"/>
      <c r="Y161" s="36"/>
      <c r="Z161" s="36"/>
      <c r="AB161" s="36"/>
      <c r="AC161" s="36"/>
      <c r="AD161" s="36"/>
      <c r="AE161" s="49"/>
      <c r="AF161" s="36"/>
      <c r="AG161" s="41"/>
      <c r="AH161" s="41"/>
      <c r="AI161" s="36"/>
      <c r="AQ161" s="36"/>
      <c r="AR161" s="36"/>
      <c r="AS161" s="36"/>
      <c r="AT161" s="36"/>
      <c r="AU161" s="36"/>
      <c r="AW161" s="36"/>
      <c r="AX161" s="36"/>
      <c r="AY161" s="36"/>
      <c r="AZ161" s="36"/>
      <c r="BA161" s="36"/>
      <c r="BB161" s="36"/>
      <c r="BC161" s="36"/>
    </row>
    <row r="162" spans="1:55" x14ac:dyDescent="0.25">
      <c r="A162" s="60">
        <v>152</v>
      </c>
      <c r="B162" s="86">
        <f t="shared" si="15"/>
        <v>0</v>
      </c>
      <c r="C162" s="86">
        <f t="shared" si="18"/>
        <v>0</v>
      </c>
      <c r="D162" s="86">
        <f t="shared" si="19"/>
        <v>0</v>
      </c>
      <c r="E162" s="86"/>
      <c r="F162" s="86">
        <f t="shared" si="16"/>
        <v>0</v>
      </c>
      <c r="G162" s="86"/>
      <c r="H162" s="86"/>
      <c r="I162" s="86"/>
      <c r="J162" s="86">
        <f t="shared" si="14"/>
        <v>0</v>
      </c>
      <c r="K162" s="84">
        <f t="shared" si="17"/>
        <v>49004</v>
      </c>
      <c r="M162" s="36"/>
      <c r="O162" s="40"/>
      <c r="P162" s="40"/>
      <c r="Q162" s="40"/>
      <c r="R162" s="40"/>
      <c r="S162" s="40"/>
      <c r="T162" s="40"/>
      <c r="U162" s="40"/>
      <c r="V162" s="36"/>
      <c r="W162" s="36"/>
      <c r="X162" s="36"/>
      <c r="Y162" s="36"/>
      <c r="Z162" s="36"/>
      <c r="AB162" s="36"/>
      <c r="AC162" s="36"/>
      <c r="AD162" s="36"/>
      <c r="AE162" s="49"/>
      <c r="AF162" s="36"/>
      <c r="AG162" s="41"/>
      <c r="AH162" s="41"/>
      <c r="AI162" s="36"/>
      <c r="AQ162" s="36"/>
      <c r="AR162" s="36"/>
      <c r="AS162" s="36"/>
      <c r="AT162" s="36"/>
      <c r="AU162" s="36"/>
      <c r="AW162" s="36"/>
      <c r="AX162" s="36"/>
      <c r="AY162" s="36"/>
      <c r="AZ162" s="36"/>
      <c r="BA162" s="36"/>
      <c r="BB162" s="36"/>
      <c r="BC162" s="36"/>
    </row>
    <row r="163" spans="1:55" x14ac:dyDescent="0.25">
      <c r="A163" s="60">
        <v>153</v>
      </c>
      <c r="B163" s="86">
        <f t="shared" si="15"/>
        <v>0</v>
      </c>
      <c r="C163" s="86">
        <f t="shared" si="18"/>
        <v>0</v>
      </c>
      <c r="D163" s="86">
        <f t="shared" si="19"/>
        <v>0</v>
      </c>
      <c r="E163" s="86"/>
      <c r="F163" s="86">
        <f t="shared" si="16"/>
        <v>0</v>
      </c>
      <c r="G163" s="86"/>
      <c r="H163" s="86"/>
      <c r="I163" s="86"/>
      <c r="J163" s="86">
        <f t="shared" si="14"/>
        <v>0</v>
      </c>
      <c r="K163" s="84">
        <f t="shared" si="17"/>
        <v>49035</v>
      </c>
      <c r="M163" s="36"/>
      <c r="O163" s="40"/>
      <c r="P163" s="40"/>
      <c r="Q163" s="40"/>
      <c r="R163" s="40"/>
      <c r="S163" s="40"/>
      <c r="T163" s="40"/>
      <c r="U163" s="40"/>
      <c r="V163" s="36"/>
      <c r="W163" s="36"/>
      <c r="X163" s="36"/>
      <c r="Y163" s="36"/>
      <c r="Z163" s="36"/>
      <c r="AB163" s="36"/>
      <c r="AC163" s="36"/>
      <c r="AD163" s="36"/>
      <c r="AE163" s="49"/>
      <c r="AF163" s="36"/>
      <c r="AG163" s="41"/>
      <c r="AH163" s="41"/>
      <c r="AI163" s="36"/>
      <c r="AQ163" s="36"/>
      <c r="AR163" s="36"/>
      <c r="AS163" s="36"/>
      <c r="AT163" s="36"/>
      <c r="AU163" s="36"/>
      <c r="AW163" s="36"/>
      <c r="AX163" s="36"/>
      <c r="AY163" s="36"/>
      <c r="AZ163" s="36"/>
      <c r="BA163" s="36"/>
      <c r="BB163" s="36"/>
      <c r="BC163" s="36"/>
    </row>
    <row r="164" spans="1:55" x14ac:dyDescent="0.25">
      <c r="A164" s="60">
        <v>154</v>
      </c>
      <c r="B164" s="86">
        <f t="shared" si="15"/>
        <v>0</v>
      </c>
      <c r="C164" s="86">
        <f t="shared" si="18"/>
        <v>0</v>
      </c>
      <c r="D164" s="86">
        <f t="shared" si="19"/>
        <v>0</v>
      </c>
      <c r="E164" s="86"/>
      <c r="F164" s="86">
        <f t="shared" si="16"/>
        <v>0</v>
      </c>
      <c r="G164" s="86"/>
      <c r="H164" s="86"/>
      <c r="I164" s="86"/>
      <c r="J164" s="86">
        <f t="shared" si="14"/>
        <v>0</v>
      </c>
      <c r="K164" s="84">
        <f t="shared" si="17"/>
        <v>49065</v>
      </c>
      <c r="M164" s="36"/>
      <c r="O164" s="40"/>
      <c r="P164" s="40"/>
      <c r="Q164" s="40"/>
      <c r="R164" s="40"/>
      <c r="S164" s="40"/>
      <c r="T164" s="40"/>
      <c r="U164" s="40"/>
      <c r="V164" s="36"/>
      <c r="W164" s="36"/>
      <c r="X164" s="36"/>
      <c r="Y164" s="36"/>
      <c r="Z164" s="36"/>
      <c r="AB164" s="36"/>
      <c r="AC164" s="36"/>
      <c r="AD164" s="36"/>
      <c r="AE164" s="49"/>
      <c r="AF164" s="36"/>
      <c r="AG164" s="41"/>
      <c r="AH164" s="41"/>
      <c r="AI164" s="36"/>
      <c r="AQ164" s="36"/>
      <c r="AR164" s="36"/>
      <c r="AS164" s="36"/>
      <c r="AT164" s="36"/>
      <c r="AU164" s="36"/>
      <c r="AW164" s="36"/>
      <c r="AX164" s="36"/>
      <c r="AY164" s="36"/>
      <c r="AZ164" s="36"/>
      <c r="BA164" s="36"/>
      <c r="BB164" s="36"/>
      <c r="BC164" s="36"/>
    </row>
    <row r="165" spans="1:55" x14ac:dyDescent="0.25">
      <c r="A165" s="60">
        <v>155</v>
      </c>
      <c r="B165" s="86">
        <f t="shared" si="15"/>
        <v>0</v>
      </c>
      <c r="C165" s="86">
        <f t="shared" si="18"/>
        <v>0</v>
      </c>
      <c r="D165" s="86">
        <f t="shared" si="19"/>
        <v>0</v>
      </c>
      <c r="E165" s="86"/>
      <c r="F165" s="86">
        <f t="shared" si="16"/>
        <v>0</v>
      </c>
      <c r="G165" s="86"/>
      <c r="H165" s="86"/>
      <c r="I165" s="86"/>
      <c r="J165" s="86">
        <f t="shared" si="14"/>
        <v>0</v>
      </c>
      <c r="K165" s="84">
        <f t="shared" si="17"/>
        <v>49096</v>
      </c>
      <c r="M165" s="36"/>
      <c r="O165" s="40"/>
      <c r="P165" s="40"/>
      <c r="Q165" s="40"/>
      <c r="R165" s="40"/>
      <c r="S165" s="40"/>
      <c r="T165" s="40"/>
      <c r="U165" s="40"/>
      <c r="V165" s="36"/>
      <c r="W165" s="36"/>
      <c r="X165" s="36"/>
      <c r="Y165" s="36"/>
      <c r="Z165" s="36"/>
      <c r="AB165" s="36"/>
      <c r="AC165" s="36"/>
      <c r="AD165" s="36"/>
      <c r="AE165" s="49"/>
      <c r="AF165" s="36"/>
      <c r="AG165" s="41"/>
      <c r="AH165" s="41"/>
      <c r="AI165" s="36"/>
      <c r="AQ165" s="36"/>
      <c r="AR165" s="36"/>
      <c r="AS165" s="36"/>
      <c r="AT165" s="36"/>
      <c r="AU165" s="36"/>
      <c r="AW165" s="36"/>
      <c r="AX165" s="36"/>
      <c r="AY165" s="36"/>
      <c r="AZ165" s="36"/>
      <c r="BA165" s="36"/>
      <c r="BB165" s="36"/>
      <c r="BC165" s="36"/>
    </row>
    <row r="166" spans="1:55" x14ac:dyDescent="0.25">
      <c r="A166" s="60">
        <v>156</v>
      </c>
      <c r="B166" s="86">
        <f t="shared" si="15"/>
        <v>0</v>
      </c>
      <c r="C166" s="86">
        <f t="shared" si="18"/>
        <v>0</v>
      </c>
      <c r="D166" s="86">
        <f t="shared" si="19"/>
        <v>0</v>
      </c>
      <c r="E166" s="86"/>
      <c r="F166" s="86">
        <f t="shared" si="16"/>
        <v>0</v>
      </c>
      <c r="G166" s="82">
        <f>IF(B166&gt;0,B166*$J$2,0)</f>
        <v>0</v>
      </c>
      <c r="H166" s="82">
        <f>IF(B166&gt;0,H154,0)</f>
        <v>0</v>
      </c>
      <c r="I166" s="86"/>
      <c r="J166" s="86">
        <f t="shared" si="14"/>
        <v>0</v>
      </c>
      <c r="K166" s="84">
        <f t="shared" si="17"/>
        <v>49126</v>
      </c>
      <c r="M166" s="36"/>
      <c r="O166" s="40"/>
      <c r="P166" s="40"/>
      <c r="Q166" s="40"/>
      <c r="R166" s="40"/>
      <c r="S166" s="40"/>
      <c r="T166" s="40"/>
      <c r="U166" s="40"/>
      <c r="V166" s="36"/>
      <c r="W166" s="36"/>
      <c r="X166" s="36"/>
      <c r="Y166" s="36"/>
      <c r="Z166" s="36"/>
      <c r="AB166" s="36"/>
      <c r="AC166" s="36"/>
      <c r="AD166" s="36"/>
      <c r="AE166" s="49"/>
      <c r="AF166" s="36"/>
      <c r="AG166" s="41"/>
      <c r="AH166" s="41"/>
      <c r="AI166" s="36"/>
      <c r="AQ166" s="36"/>
      <c r="AR166" s="36"/>
      <c r="AS166" s="36"/>
      <c r="AT166" s="36"/>
      <c r="AU166" s="36"/>
      <c r="AW166" s="36"/>
      <c r="AX166" s="36"/>
      <c r="AY166" s="36"/>
      <c r="AZ166" s="36"/>
      <c r="BA166" s="36"/>
      <c r="BB166" s="36"/>
      <c r="BC166" s="36"/>
    </row>
    <row r="167" spans="1:55" x14ac:dyDescent="0.25">
      <c r="A167" s="60">
        <v>157</v>
      </c>
      <c r="B167" s="86">
        <f t="shared" si="15"/>
        <v>0</v>
      </c>
      <c r="C167" s="86">
        <f t="shared" si="18"/>
        <v>0</v>
      </c>
      <c r="D167" s="86">
        <f t="shared" si="19"/>
        <v>0</v>
      </c>
      <c r="E167" s="86"/>
      <c r="F167" s="86">
        <f t="shared" si="16"/>
        <v>0</v>
      </c>
      <c r="G167" s="86"/>
      <c r="H167" s="86"/>
      <c r="I167" s="86"/>
      <c r="J167" s="86">
        <f t="shared" si="14"/>
        <v>0</v>
      </c>
      <c r="K167" s="84">
        <f t="shared" si="17"/>
        <v>49157</v>
      </c>
      <c r="M167" s="36"/>
      <c r="O167" s="40"/>
      <c r="P167" s="40"/>
      <c r="Q167" s="40"/>
      <c r="R167" s="40"/>
      <c r="S167" s="40"/>
      <c r="T167" s="40"/>
      <c r="U167" s="40"/>
      <c r="V167" s="36"/>
      <c r="W167" s="36"/>
      <c r="X167" s="36"/>
      <c r="Y167" s="36"/>
      <c r="Z167" s="36"/>
      <c r="AB167" s="36"/>
      <c r="AC167" s="36"/>
      <c r="AD167" s="36"/>
      <c r="AE167" s="49"/>
      <c r="AF167" s="36"/>
      <c r="AG167" s="41"/>
      <c r="AH167" s="41"/>
      <c r="AI167" s="36"/>
      <c r="AQ167" s="36"/>
      <c r="AR167" s="36"/>
      <c r="AS167" s="36"/>
      <c r="AT167" s="36"/>
      <c r="AU167" s="36"/>
      <c r="AW167" s="36"/>
      <c r="AX167" s="36"/>
      <c r="AY167" s="36"/>
      <c r="AZ167" s="36"/>
      <c r="BA167" s="36"/>
      <c r="BB167" s="36"/>
      <c r="BC167" s="36"/>
    </row>
    <row r="168" spans="1:55" x14ac:dyDescent="0.25">
      <c r="A168" s="60">
        <v>158</v>
      </c>
      <c r="B168" s="86">
        <f t="shared" si="15"/>
        <v>0</v>
      </c>
      <c r="C168" s="86">
        <f t="shared" si="18"/>
        <v>0</v>
      </c>
      <c r="D168" s="86">
        <f t="shared" si="19"/>
        <v>0</v>
      </c>
      <c r="E168" s="86"/>
      <c r="F168" s="86">
        <f t="shared" si="16"/>
        <v>0</v>
      </c>
      <c r="G168" s="86"/>
      <c r="H168" s="86"/>
      <c r="I168" s="86"/>
      <c r="J168" s="86">
        <f t="shared" si="14"/>
        <v>0</v>
      </c>
      <c r="K168" s="84">
        <f t="shared" si="17"/>
        <v>49188</v>
      </c>
      <c r="M168" s="36"/>
      <c r="O168" s="40"/>
      <c r="P168" s="40"/>
      <c r="Q168" s="40"/>
      <c r="R168" s="40"/>
      <c r="S168" s="40"/>
      <c r="T168" s="40"/>
      <c r="U168" s="40"/>
      <c r="V168" s="36"/>
      <c r="W168" s="36"/>
      <c r="X168" s="36"/>
      <c r="Y168" s="36"/>
      <c r="Z168" s="36"/>
      <c r="AB168" s="36"/>
      <c r="AC168" s="36"/>
      <c r="AD168" s="36"/>
      <c r="AE168" s="49"/>
      <c r="AF168" s="36"/>
      <c r="AG168" s="41"/>
      <c r="AH168" s="41"/>
      <c r="AI168" s="36"/>
      <c r="AQ168" s="36"/>
      <c r="AR168" s="36"/>
      <c r="AS168" s="36"/>
      <c r="AT168" s="36"/>
      <c r="AU168" s="36"/>
      <c r="AW168" s="36"/>
      <c r="AX168" s="36"/>
      <c r="AY168" s="36"/>
      <c r="AZ168" s="36"/>
      <c r="BA168" s="36"/>
      <c r="BB168" s="36"/>
      <c r="BC168" s="36"/>
    </row>
    <row r="169" spans="1:55" x14ac:dyDescent="0.25">
      <c r="A169" s="60">
        <v>159</v>
      </c>
      <c r="B169" s="86">
        <f t="shared" si="15"/>
        <v>0</v>
      </c>
      <c r="C169" s="86">
        <f t="shared" si="18"/>
        <v>0</v>
      </c>
      <c r="D169" s="86">
        <f t="shared" si="19"/>
        <v>0</v>
      </c>
      <c r="E169" s="86"/>
      <c r="F169" s="86">
        <f t="shared" si="16"/>
        <v>0</v>
      </c>
      <c r="G169" s="86"/>
      <c r="H169" s="86"/>
      <c r="I169" s="86"/>
      <c r="J169" s="86">
        <f t="shared" si="14"/>
        <v>0</v>
      </c>
      <c r="K169" s="84">
        <f t="shared" si="17"/>
        <v>49218</v>
      </c>
      <c r="M169" s="36"/>
      <c r="O169" s="40"/>
      <c r="P169" s="40"/>
      <c r="Q169" s="40"/>
      <c r="R169" s="40"/>
      <c r="S169" s="40"/>
      <c r="T169" s="40"/>
      <c r="U169" s="40"/>
      <c r="V169" s="36"/>
      <c r="W169" s="36"/>
      <c r="X169" s="36"/>
      <c r="Y169" s="36"/>
      <c r="Z169" s="36"/>
      <c r="AB169" s="36"/>
      <c r="AC169" s="36"/>
      <c r="AD169" s="36"/>
      <c r="AE169" s="49"/>
      <c r="AF169" s="36"/>
      <c r="AG169" s="41"/>
      <c r="AH169" s="41"/>
      <c r="AI169" s="36"/>
      <c r="AQ169" s="36"/>
      <c r="AR169" s="36"/>
      <c r="AS169" s="36"/>
      <c r="AT169" s="36"/>
      <c r="AU169" s="36"/>
      <c r="AW169" s="36"/>
      <c r="AX169" s="36"/>
      <c r="AY169" s="36"/>
      <c r="AZ169" s="36"/>
      <c r="BA169" s="36"/>
      <c r="BB169" s="36"/>
      <c r="BC169" s="36"/>
    </row>
    <row r="170" spans="1:55" x14ac:dyDescent="0.25">
      <c r="A170" s="60">
        <v>160</v>
      </c>
      <c r="B170" s="86">
        <f t="shared" si="15"/>
        <v>0</v>
      </c>
      <c r="C170" s="86">
        <f t="shared" si="18"/>
        <v>0</v>
      </c>
      <c r="D170" s="86">
        <f t="shared" si="19"/>
        <v>0</v>
      </c>
      <c r="E170" s="86"/>
      <c r="F170" s="86">
        <f t="shared" si="16"/>
        <v>0</v>
      </c>
      <c r="G170" s="86"/>
      <c r="H170" s="86"/>
      <c r="I170" s="86"/>
      <c r="J170" s="86">
        <f t="shared" si="14"/>
        <v>0</v>
      </c>
      <c r="K170" s="84">
        <f t="shared" si="17"/>
        <v>49249</v>
      </c>
      <c r="M170" s="36"/>
      <c r="O170" s="40"/>
      <c r="P170" s="40"/>
      <c r="Q170" s="40"/>
      <c r="R170" s="40"/>
      <c r="S170" s="40"/>
      <c r="T170" s="40"/>
      <c r="U170" s="40"/>
      <c r="V170" s="36"/>
      <c r="W170" s="36"/>
      <c r="X170" s="36"/>
      <c r="Y170" s="36"/>
      <c r="Z170" s="36"/>
      <c r="AB170" s="36"/>
      <c r="AC170" s="36"/>
      <c r="AD170" s="36"/>
      <c r="AE170" s="49"/>
      <c r="AF170" s="36"/>
      <c r="AG170" s="41"/>
      <c r="AH170" s="41"/>
      <c r="AI170" s="36"/>
      <c r="AQ170" s="36"/>
      <c r="AR170" s="36"/>
      <c r="AS170" s="36"/>
      <c r="AT170" s="36"/>
      <c r="AU170" s="36"/>
      <c r="AW170" s="36"/>
      <c r="AX170" s="36"/>
      <c r="AY170" s="36"/>
      <c r="AZ170" s="36"/>
      <c r="BA170" s="36"/>
      <c r="BB170" s="36"/>
      <c r="BC170" s="36"/>
    </row>
    <row r="171" spans="1:55" x14ac:dyDescent="0.25">
      <c r="A171" s="60">
        <v>161</v>
      </c>
      <c r="B171" s="86">
        <f t="shared" si="15"/>
        <v>0</v>
      </c>
      <c r="C171" s="86">
        <f t="shared" si="18"/>
        <v>0</v>
      </c>
      <c r="D171" s="86">
        <f t="shared" si="19"/>
        <v>0</v>
      </c>
      <c r="E171" s="86"/>
      <c r="F171" s="86">
        <f t="shared" si="16"/>
        <v>0</v>
      </c>
      <c r="G171" s="86"/>
      <c r="H171" s="86"/>
      <c r="I171" s="86"/>
      <c r="J171" s="86">
        <f t="shared" si="14"/>
        <v>0</v>
      </c>
      <c r="K171" s="84">
        <f t="shared" si="17"/>
        <v>49279</v>
      </c>
      <c r="M171" s="36"/>
      <c r="O171" s="40"/>
      <c r="P171" s="40"/>
      <c r="Q171" s="40"/>
      <c r="R171" s="40"/>
      <c r="S171" s="40"/>
      <c r="T171" s="40"/>
      <c r="U171" s="40"/>
      <c r="V171" s="36"/>
      <c r="W171" s="36"/>
      <c r="X171" s="36"/>
      <c r="Y171" s="36"/>
      <c r="Z171" s="36"/>
      <c r="AB171" s="36"/>
      <c r="AC171" s="36"/>
      <c r="AD171" s="36"/>
      <c r="AE171" s="49"/>
      <c r="AF171" s="36"/>
      <c r="AG171" s="41"/>
      <c r="AH171" s="41"/>
      <c r="AI171" s="36"/>
      <c r="AQ171" s="36"/>
      <c r="AR171" s="36"/>
      <c r="AS171" s="36"/>
      <c r="AT171" s="36"/>
      <c r="AU171" s="36"/>
      <c r="AW171" s="36"/>
      <c r="AX171" s="36"/>
      <c r="AY171" s="36"/>
      <c r="AZ171" s="36"/>
      <c r="BA171" s="36"/>
      <c r="BB171" s="36"/>
      <c r="BC171" s="36"/>
    </row>
    <row r="172" spans="1:55" x14ac:dyDescent="0.25">
      <c r="A172" s="60">
        <v>162</v>
      </c>
      <c r="B172" s="86">
        <f t="shared" si="15"/>
        <v>0</v>
      </c>
      <c r="C172" s="86">
        <f t="shared" si="18"/>
        <v>0</v>
      </c>
      <c r="D172" s="86">
        <f t="shared" si="19"/>
        <v>0</v>
      </c>
      <c r="E172" s="86"/>
      <c r="F172" s="86">
        <f t="shared" si="16"/>
        <v>0</v>
      </c>
      <c r="G172" s="86"/>
      <c r="H172" s="86"/>
      <c r="I172" s="86"/>
      <c r="J172" s="86">
        <f t="shared" si="14"/>
        <v>0</v>
      </c>
      <c r="K172" s="84">
        <f t="shared" si="17"/>
        <v>49310</v>
      </c>
      <c r="M172" s="36"/>
      <c r="O172" s="40"/>
      <c r="P172" s="40"/>
      <c r="Q172" s="40"/>
      <c r="R172" s="40"/>
      <c r="S172" s="40"/>
      <c r="T172" s="40"/>
      <c r="U172" s="40"/>
      <c r="V172" s="36"/>
      <c r="W172" s="36"/>
      <c r="X172" s="36"/>
      <c r="Y172" s="36"/>
      <c r="Z172" s="36"/>
      <c r="AB172" s="36"/>
      <c r="AC172" s="36"/>
      <c r="AD172" s="36"/>
      <c r="AE172" s="49"/>
      <c r="AF172" s="36"/>
      <c r="AG172" s="41"/>
      <c r="AH172" s="41"/>
      <c r="AI172" s="36"/>
      <c r="AQ172" s="36"/>
      <c r="AR172" s="36"/>
      <c r="AS172" s="36"/>
      <c r="AT172" s="36"/>
      <c r="AU172" s="36"/>
      <c r="AW172" s="36"/>
      <c r="AX172" s="36"/>
      <c r="AY172" s="36"/>
      <c r="AZ172" s="36"/>
      <c r="BA172" s="36"/>
      <c r="BB172" s="36"/>
      <c r="BC172" s="36"/>
    </row>
    <row r="173" spans="1:55" x14ac:dyDescent="0.25">
      <c r="A173" s="60">
        <v>163</v>
      </c>
      <c r="B173" s="86">
        <f t="shared" si="15"/>
        <v>0</v>
      </c>
      <c r="C173" s="86">
        <f t="shared" si="18"/>
        <v>0</v>
      </c>
      <c r="D173" s="86">
        <f t="shared" si="19"/>
        <v>0</v>
      </c>
      <c r="E173" s="86"/>
      <c r="F173" s="86">
        <f t="shared" si="16"/>
        <v>0</v>
      </c>
      <c r="G173" s="86"/>
      <c r="H173" s="86"/>
      <c r="I173" s="86"/>
      <c r="J173" s="86">
        <f t="shared" si="14"/>
        <v>0</v>
      </c>
      <c r="K173" s="84">
        <f t="shared" si="17"/>
        <v>49341</v>
      </c>
      <c r="M173" s="36"/>
      <c r="O173" s="40"/>
      <c r="P173" s="40"/>
      <c r="Q173" s="40"/>
      <c r="R173" s="40"/>
      <c r="S173" s="40"/>
      <c r="T173" s="40"/>
      <c r="U173" s="40"/>
      <c r="V173" s="36"/>
      <c r="W173" s="36"/>
      <c r="X173" s="36"/>
      <c r="Y173" s="36"/>
      <c r="Z173" s="36"/>
      <c r="AB173" s="36"/>
      <c r="AC173" s="36"/>
      <c r="AD173" s="36"/>
      <c r="AE173" s="49"/>
      <c r="AF173" s="36"/>
      <c r="AG173" s="41"/>
      <c r="AH173" s="41"/>
      <c r="AI173" s="36"/>
      <c r="AQ173" s="36"/>
      <c r="AR173" s="36"/>
      <c r="AS173" s="36"/>
      <c r="AT173" s="36"/>
      <c r="AU173" s="36"/>
      <c r="AW173" s="36"/>
      <c r="AX173" s="36"/>
      <c r="AY173" s="36"/>
      <c r="AZ173" s="36"/>
      <c r="BA173" s="36"/>
      <c r="BB173" s="36"/>
      <c r="BC173" s="36"/>
    </row>
    <row r="174" spans="1:55" x14ac:dyDescent="0.25">
      <c r="A174" s="60">
        <v>164</v>
      </c>
      <c r="B174" s="86">
        <f t="shared" si="15"/>
        <v>0</v>
      </c>
      <c r="C174" s="86">
        <f t="shared" si="18"/>
        <v>0</v>
      </c>
      <c r="D174" s="86">
        <f t="shared" si="19"/>
        <v>0</v>
      </c>
      <c r="E174" s="86"/>
      <c r="F174" s="86">
        <f t="shared" si="16"/>
        <v>0</v>
      </c>
      <c r="G174" s="86"/>
      <c r="H174" s="86"/>
      <c r="I174" s="86"/>
      <c r="J174" s="86">
        <f t="shared" si="14"/>
        <v>0</v>
      </c>
      <c r="K174" s="84">
        <f t="shared" si="17"/>
        <v>49369</v>
      </c>
      <c r="M174" s="36"/>
      <c r="O174" s="40"/>
      <c r="P174" s="40"/>
      <c r="Q174" s="40"/>
      <c r="R174" s="40"/>
      <c r="S174" s="40"/>
      <c r="T174" s="40"/>
      <c r="U174" s="40"/>
      <c r="V174" s="36"/>
      <c r="W174" s="36"/>
      <c r="X174" s="36"/>
      <c r="Y174" s="36"/>
      <c r="Z174" s="36"/>
      <c r="AB174" s="36"/>
      <c r="AC174" s="36"/>
      <c r="AD174" s="36"/>
      <c r="AE174" s="49"/>
      <c r="AF174" s="36"/>
      <c r="AG174" s="41"/>
      <c r="AH174" s="41"/>
      <c r="AI174" s="36"/>
      <c r="AQ174" s="36"/>
      <c r="AR174" s="36"/>
      <c r="AS174" s="36"/>
      <c r="AT174" s="36"/>
      <c r="AU174" s="36"/>
      <c r="AW174" s="36"/>
      <c r="AX174" s="36"/>
      <c r="AY174" s="36"/>
      <c r="AZ174" s="36"/>
      <c r="BA174" s="36"/>
      <c r="BB174" s="36"/>
      <c r="BC174" s="36"/>
    </row>
    <row r="175" spans="1:55" x14ac:dyDescent="0.25">
      <c r="A175" s="60">
        <v>165</v>
      </c>
      <c r="B175" s="86">
        <f t="shared" si="15"/>
        <v>0</v>
      </c>
      <c r="C175" s="86">
        <f t="shared" si="18"/>
        <v>0</v>
      </c>
      <c r="D175" s="86">
        <f t="shared" si="19"/>
        <v>0</v>
      </c>
      <c r="E175" s="86"/>
      <c r="F175" s="86">
        <f t="shared" si="16"/>
        <v>0</v>
      </c>
      <c r="G175" s="86"/>
      <c r="H175" s="86"/>
      <c r="I175" s="86"/>
      <c r="J175" s="86">
        <f t="shared" si="14"/>
        <v>0</v>
      </c>
      <c r="K175" s="84">
        <f t="shared" si="17"/>
        <v>49400</v>
      </c>
      <c r="M175" s="36"/>
      <c r="O175" s="40"/>
      <c r="P175" s="40"/>
      <c r="Q175" s="40"/>
      <c r="R175" s="40"/>
      <c r="S175" s="40"/>
      <c r="T175" s="40"/>
      <c r="U175" s="40"/>
      <c r="V175" s="36"/>
      <c r="W175" s="36"/>
      <c r="X175" s="36"/>
      <c r="Y175" s="36"/>
      <c r="Z175" s="36"/>
      <c r="AB175" s="36"/>
      <c r="AC175" s="36"/>
      <c r="AD175" s="36"/>
      <c r="AE175" s="49"/>
      <c r="AF175" s="36"/>
      <c r="AG175" s="41"/>
      <c r="AH175" s="41"/>
      <c r="AI175" s="36"/>
      <c r="AQ175" s="36"/>
      <c r="AR175" s="36"/>
      <c r="AS175" s="36"/>
      <c r="AT175" s="36"/>
      <c r="AU175" s="36"/>
      <c r="AW175" s="36"/>
      <c r="AX175" s="36"/>
      <c r="AY175" s="36"/>
      <c r="AZ175" s="36"/>
      <c r="BA175" s="36"/>
      <c r="BB175" s="36"/>
      <c r="BC175" s="36"/>
    </row>
    <row r="176" spans="1:55" x14ac:dyDescent="0.25">
      <c r="A176" s="60">
        <v>166</v>
      </c>
      <c r="B176" s="86">
        <f t="shared" si="15"/>
        <v>0</v>
      </c>
      <c r="C176" s="86">
        <f t="shared" si="18"/>
        <v>0</v>
      </c>
      <c r="D176" s="86">
        <f t="shared" si="19"/>
        <v>0</v>
      </c>
      <c r="E176" s="86"/>
      <c r="F176" s="86">
        <f t="shared" si="16"/>
        <v>0</v>
      </c>
      <c r="G176" s="86"/>
      <c r="H176" s="86"/>
      <c r="I176" s="86"/>
      <c r="J176" s="86">
        <f t="shared" si="14"/>
        <v>0</v>
      </c>
      <c r="K176" s="84">
        <f t="shared" si="17"/>
        <v>49430</v>
      </c>
      <c r="M176" s="36"/>
      <c r="O176" s="40"/>
      <c r="P176" s="40"/>
      <c r="Q176" s="40"/>
      <c r="R176" s="40"/>
      <c r="S176" s="40"/>
      <c r="T176" s="40"/>
      <c r="U176" s="40"/>
      <c r="V176" s="36"/>
      <c r="W176" s="36"/>
      <c r="X176" s="36"/>
      <c r="Y176" s="36"/>
      <c r="Z176" s="36"/>
      <c r="AB176" s="36"/>
      <c r="AC176" s="36"/>
      <c r="AD176" s="36"/>
      <c r="AE176" s="49"/>
      <c r="AF176" s="36"/>
      <c r="AG176" s="41"/>
      <c r="AH176" s="41"/>
      <c r="AI176" s="36"/>
      <c r="AQ176" s="36"/>
      <c r="AR176" s="36"/>
      <c r="AS176" s="36"/>
      <c r="AT176" s="36"/>
      <c r="AU176" s="36"/>
      <c r="AW176" s="36"/>
      <c r="AX176" s="36"/>
      <c r="AY176" s="36"/>
      <c r="AZ176" s="36"/>
      <c r="BA176" s="36"/>
      <c r="BB176" s="36"/>
      <c r="BC176" s="36"/>
    </row>
    <row r="177" spans="1:55" x14ac:dyDescent="0.25">
      <c r="A177" s="60">
        <v>167</v>
      </c>
      <c r="B177" s="86">
        <f t="shared" si="15"/>
        <v>0</v>
      </c>
      <c r="C177" s="86">
        <f t="shared" si="18"/>
        <v>0</v>
      </c>
      <c r="D177" s="86">
        <f t="shared" si="19"/>
        <v>0</v>
      </c>
      <c r="E177" s="86"/>
      <c r="F177" s="86">
        <f t="shared" si="16"/>
        <v>0</v>
      </c>
      <c r="G177" s="86"/>
      <c r="H177" s="86"/>
      <c r="I177" s="86"/>
      <c r="J177" s="86">
        <f t="shared" si="14"/>
        <v>0</v>
      </c>
      <c r="K177" s="84">
        <f t="shared" si="17"/>
        <v>49461</v>
      </c>
      <c r="M177" s="36"/>
      <c r="O177" s="40"/>
      <c r="P177" s="40"/>
      <c r="Q177" s="40"/>
      <c r="R177" s="40"/>
      <c r="S177" s="40"/>
      <c r="T177" s="40"/>
      <c r="U177" s="40"/>
      <c r="V177" s="36"/>
      <c r="W177" s="36"/>
      <c r="X177" s="36"/>
      <c r="Y177" s="36"/>
      <c r="Z177" s="36"/>
      <c r="AB177" s="36"/>
      <c r="AC177" s="36"/>
      <c r="AD177" s="36"/>
      <c r="AE177" s="49"/>
      <c r="AF177" s="36"/>
      <c r="AG177" s="41"/>
      <c r="AH177" s="41"/>
      <c r="AI177" s="36"/>
      <c r="AQ177" s="36"/>
      <c r="AR177" s="36"/>
      <c r="AS177" s="36"/>
      <c r="AT177" s="36"/>
      <c r="AU177" s="36"/>
      <c r="AW177" s="36"/>
      <c r="AX177" s="36"/>
      <c r="AY177" s="36"/>
      <c r="AZ177" s="36"/>
      <c r="BA177" s="36"/>
      <c r="BB177" s="36"/>
      <c r="BC177" s="36"/>
    </row>
    <row r="178" spans="1:55" x14ac:dyDescent="0.25">
      <c r="A178" s="60">
        <v>168</v>
      </c>
      <c r="B178" s="86">
        <f t="shared" si="15"/>
        <v>0</v>
      </c>
      <c r="C178" s="86">
        <f t="shared" si="18"/>
        <v>0</v>
      </c>
      <c r="D178" s="86">
        <f t="shared" si="19"/>
        <v>0</v>
      </c>
      <c r="E178" s="86"/>
      <c r="F178" s="86">
        <f t="shared" si="16"/>
        <v>0</v>
      </c>
      <c r="G178" s="82">
        <f>IF(B178&gt;0,B178*$J$2,0)</f>
        <v>0</v>
      </c>
      <c r="H178" s="82">
        <f>IF(B178&gt;0,H166,0)</f>
        <v>0</v>
      </c>
      <c r="I178" s="86"/>
      <c r="J178" s="86">
        <f t="shared" si="14"/>
        <v>0</v>
      </c>
      <c r="K178" s="84">
        <f t="shared" si="17"/>
        <v>49491</v>
      </c>
      <c r="M178" s="36"/>
      <c r="O178" s="40"/>
      <c r="P178" s="40"/>
      <c r="Q178" s="40"/>
      <c r="R178" s="40"/>
      <c r="S178" s="40"/>
      <c r="T178" s="40"/>
      <c r="U178" s="40"/>
      <c r="V178" s="36"/>
      <c r="W178" s="36"/>
      <c r="X178" s="36"/>
      <c r="Y178" s="36"/>
      <c r="Z178" s="36"/>
      <c r="AB178" s="36"/>
      <c r="AC178" s="36"/>
      <c r="AD178" s="36"/>
      <c r="AE178" s="49"/>
      <c r="AF178" s="36"/>
      <c r="AG178" s="41"/>
      <c r="AH178" s="41"/>
      <c r="AI178" s="36"/>
      <c r="AQ178" s="36"/>
      <c r="AR178" s="36"/>
      <c r="AS178" s="36"/>
      <c r="AT178" s="36"/>
      <c r="AU178" s="36"/>
      <c r="AW178" s="36"/>
      <c r="AX178" s="36"/>
      <c r="AY178" s="36"/>
      <c r="AZ178" s="36"/>
      <c r="BA178" s="36"/>
      <c r="BB178" s="36"/>
      <c r="BC178" s="36"/>
    </row>
    <row r="179" spans="1:55" x14ac:dyDescent="0.25">
      <c r="A179" s="60">
        <v>169</v>
      </c>
      <c r="B179" s="86">
        <f t="shared" si="15"/>
        <v>0</v>
      </c>
      <c r="C179" s="86">
        <f t="shared" si="18"/>
        <v>0</v>
      </c>
      <c r="D179" s="86">
        <f t="shared" si="19"/>
        <v>0</v>
      </c>
      <c r="E179" s="86"/>
      <c r="F179" s="86">
        <f t="shared" si="16"/>
        <v>0</v>
      </c>
      <c r="G179" s="86"/>
      <c r="H179" s="86"/>
      <c r="I179" s="86"/>
      <c r="J179" s="86">
        <f t="shared" si="14"/>
        <v>0</v>
      </c>
      <c r="K179" s="84">
        <f t="shared" si="17"/>
        <v>49522</v>
      </c>
      <c r="M179" s="36"/>
      <c r="O179" s="40"/>
      <c r="P179" s="40"/>
      <c r="Q179" s="40"/>
      <c r="R179" s="40"/>
      <c r="S179" s="40"/>
      <c r="T179" s="40"/>
      <c r="U179" s="40"/>
      <c r="V179" s="36"/>
      <c r="W179" s="36"/>
      <c r="X179" s="36"/>
      <c r="Y179" s="36"/>
      <c r="Z179" s="36"/>
      <c r="AB179" s="36"/>
      <c r="AC179" s="36"/>
      <c r="AD179" s="36"/>
      <c r="AE179" s="49"/>
      <c r="AF179" s="36"/>
      <c r="AG179" s="41"/>
      <c r="AH179" s="41"/>
      <c r="AI179" s="36"/>
      <c r="AQ179" s="36"/>
      <c r="AR179" s="36"/>
      <c r="AS179" s="36"/>
      <c r="AT179" s="36"/>
      <c r="AU179" s="36"/>
      <c r="AW179" s="36"/>
      <c r="AX179" s="36"/>
      <c r="AY179" s="36"/>
      <c r="AZ179" s="36"/>
      <c r="BA179" s="36"/>
      <c r="BB179" s="36"/>
      <c r="BC179" s="36"/>
    </row>
    <row r="180" spans="1:55" x14ac:dyDescent="0.25">
      <c r="A180" s="60">
        <v>170</v>
      </c>
      <c r="B180" s="86">
        <f t="shared" si="15"/>
        <v>0</v>
      </c>
      <c r="C180" s="86">
        <f t="shared" si="18"/>
        <v>0</v>
      </c>
      <c r="D180" s="86">
        <f t="shared" si="19"/>
        <v>0</v>
      </c>
      <c r="E180" s="86"/>
      <c r="F180" s="86">
        <f t="shared" si="16"/>
        <v>0</v>
      </c>
      <c r="G180" s="86"/>
      <c r="H180" s="86"/>
      <c r="I180" s="86"/>
      <c r="J180" s="86">
        <f t="shared" si="14"/>
        <v>0</v>
      </c>
      <c r="K180" s="84">
        <f t="shared" si="17"/>
        <v>49553</v>
      </c>
      <c r="M180" s="36"/>
      <c r="O180" s="40"/>
      <c r="P180" s="40"/>
      <c r="Q180" s="40"/>
      <c r="R180" s="40"/>
      <c r="S180" s="40"/>
      <c r="T180" s="40"/>
      <c r="U180" s="40"/>
      <c r="V180" s="36"/>
      <c r="W180" s="36"/>
      <c r="X180" s="36"/>
      <c r="Y180" s="36"/>
      <c r="Z180" s="36"/>
      <c r="AB180" s="36"/>
      <c r="AC180" s="36"/>
      <c r="AD180" s="36"/>
      <c r="AE180" s="49"/>
      <c r="AF180" s="36"/>
      <c r="AG180" s="41"/>
      <c r="AH180" s="41"/>
      <c r="AI180" s="36"/>
      <c r="AQ180" s="36"/>
      <c r="AR180" s="36"/>
      <c r="AS180" s="36"/>
      <c r="AT180" s="36"/>
      <c r="AU180" s="36"/>
      <c r="AW180" s="36"/>
      <c r="AX180" s="36"/>
      <c r="AY180" s="36"/>
      <c r="AZ180" s="36"/>
      <c r="BA180" s="36"/>
      <c r="BB180" s="36"/>
      <c r="BC180" s="36"/>
    </row>
    <row r="181" spans="1:55" x14ac:dyDescent="0.25">
      <c r="A181" s="60">
        <v>171</v>
      </c>
      <c r="B181" s="86">
        <f t="shared" si="15"/>
        <v>0</v>
      </c>
      <c r="C181" s="86">
        <f t="shared" si="18"/>
        <v>0</v>
      </c>
      <c r="D181" s="86">
        <f t="shared" si="19"/>
        <v>0</v>
      </c>
      <c r="E181" s="86"/>
      <c r="F181" s="86">
        <f t="shared" si="16"/>
        <v>0</v>
      </c>
      <c r="G181" s="86"/>
      <c r="H181" s="86"/>
      <c r="I181" s="86"/>
      <c r="J181" s="86">
        <f t="shared" si="14"/>
        <v>0</v>
      </c>
      <c r="K181" s="84">
        <f t="shared" si="17"/>
        <v>49583</v>
      </c>
      <c r="M181" s="36"/>
      <c r="O181" s="40"/>
      <c r="P181" s="40"/>
      <c r="Q181" s="40"/>
      <c r="R181" s="40"/>
      <c r="S181" s="40"/>
      <c r="T181" s="40"/>
      <c r="U181" s="40"/>
      <c r="V181" s="36"/>
      <c r="W181" s="36"/>
      <c r="X181" s="36"/>
      <c r="Y181" s="36"/>
      <c r="Z181" s="36"/>
      <c r="AB181" s="36"/>
      <c r="AC181" s="36"/>
      <c r="AD181" s="36"/>
      <c r="AE181" s="49"/>
      <c r="AF181" s="36"/>
      <c r="AG181" s="41"/>
      <c r="AH181" s="41"/>
      <c r="AI181" s="36"/>
      <c r="AQ181" s="36"/>
      <c r="AR181" s="36"/>
      <c r="AS181" s="36"/>
      <c r="AT181" s="36"/>
      <c r="AU181" s="36"/>
      <c r="AW181" s="36"/>
      <c r="AX181" s="36"/>
      <c r="AY181" s="36"/>
      <c r="AZ181" s="36"/>
      <c r="BA181" s="36"/>
      <c r="BB181" s="36"/>
      <c r="BC181" s="36"/>
    </row>
    <row r="182" spans="1:55" x14ac:dyDescent="0.25">
      <c r="A182" s="60">
        <v>172</v>
      </c>
      <c r="B182" s="86">
        <f t="shared" si="15"/>
        <v>0</v>
      </c>
      <c r="C182" s="86">
        <f t="shared" si="18"/>
        <v>0</v>
      </c>
      <c r="D182" s="86">
        <f t="shared" si="19"/>
        <v>0</v>
      </c>
      <c r="E182" s="86"/>
      <c r="F182" s="86">
        <f t="shared" si="16"/>
        <v>0</v>
      </c>
      <c r="G182" s="86"/>
      <c r="H182" s="86"/>
      <c r="I182" s="86"/>
      <c r="J182" s="86">
        <f t="shared" si="14"/>
        <v>0</v>
      </c>
      <c r="K182" s="84">
        <f t="shared" si="17"/>
        <v>49614</v>
      </c>
      <c r="M182" s="36"/>
      <c r="O182" s="40"/>
      <c r="P182" s="40"/>
      <c r="Q182" s="40"/>
      <c r="R182" s="40"/>
      <c r="S182" s="40"/>
      <c r="T182" s="40"/>
      <c r="U182" s="40"/>
      <c r="V182" s="36"/>
      <c r="W182" s="36"/>
      <c r="X182" s="36"/>
      <c r="Y182" s="36"/>
      <c r="Z182" s="36"/>
      <c r="AB182" s="36"/>
      <c r="AC182" s="36"/>
      <c r="AD182" s="36"/>
      <c r="AE182" s="49"/>
      <c r="AF182" s="36"/>
      <c r="AG182" s="41"/>
      <c r="AH182" s="41"/>
      <c r="AI182" s="36"/>
      <c r="AQ182" s="36"/>
      <c r="AR182" s="36"/>
      <c r="AS182" s="36"/>
      <c r="AT182" s="36"/>
      <c r="AU182" s="36"/>
      <c r="AW182" s="36"/>
      <c r="AX182" s="36"/>
      <c r="AY182" s="36"/>
      <c r="AZ182" s="36"/>
      <c r="BA182" s="36"/>
      <c r="BB182" s="36"/>
      <c r="BC182" s="36"/>
    </row>
    <row r="183" spans="1:55" x14ac:dyDescent="0.25">
      <c r="A183" s="60">
        <v>173</v>
      </c>
      <c r="B183" s="86">
        <f t="shared" si="15"/>
        <v>0</v>
      </c>
      <c r="C183" s="86">
        <f t="shared" si="18"/>
        <v>0</v>
      </c>
      <c r="D183" s="86">
        <f t="shared" si="19"/>
        <v>0</v>
      </c>
      <c r="E183" s="86"/>
      <c r="F183" s="86">
        <f t="shared" si="16"/>
        <v>0</v>
      </c>
      <c r="G183" s="86"/>
      <c r="H183" s="86"/>
      <c r="I183" s="86"/>
      <c r="J183" s="86">
        <f t="shared" si="14"/>
        <v>0</v>
      </c>
      <c r="K183" s="84">
        <f t="shared" si="17"/>
        <v>49644</v>
      </c>
      <c r="M183" s="36"/>
      <c r="O183" s="40"/>
      <c r="P183" s="40"/>
      <c r="Q183" s="40"/>
      <c r="R183" s="40"/>
      <c r="S183" s="40"/>
      <c r="T183" s="40"/>
      <c r="U183" s="40"/>
      <c r="V183" s="36"/>
      <c r="W183" s="36"/>
      <c r="X183" s="36"/>
      <c r="Y183" s="36"/>
      <c r="Z183" s="36"/>
      <c r="AB183" s="36"/>
      <c r="AC183" s="36"/>
      <c r="AD183" s="36"/>
      <c r="AE183" s="49"/>
      <c r="AF183" s="36"/>
      <c r="AG183" s="41"/>
      <c r="AH183" s="41"/>
      <c r="AI183" s="36"/>
      <c r="AQ183" s="36"/>
      <c r="AR183" s="36"/>
      <c r="AS183" s="36"/>
      <c r="AT183" s="36"/>
      <c r="AU183" s="36"/>
      <c r="AW183" s="36"/>
      <c r="AX183" s="36"/>
      <c r="AY183" s="36"/>
      <c r="AZ183" s="36"/>
      <c r="BA183" s="36"/>
      <c r="BB183" s="36"/>
      <c r="BC183" s="36"/>
    </row>
    <row r="184" spans="1:55" x14ac:dyDescent="0.25">
      <c r="A184" s="60">
        <v>174</v>
      </c>
      <c r="B184" s="86">
        <f t="shared" si="15"/>
        <v>0</v>
      </c>
      <c r="C184" s="86">
        <f t="shared" si="18"/>
        <v>0</v>
      </c>
      <c r="D184" s="86">
        <f t="shared" si="19"/>
        <v>0</v>
      </c>
      <c r="E184" s="86"/>
      <c r="F184" s="86">
        <f t="shared" si="16"/>
        <v>0</v>
      </c>
      <c r="G184" s="86"/>
      <c r="H184" s="86"/>
      <c r="I184" s="86"/>
      <c r="J184" s="86">
        <f t="shared" si="14"/>
        <v>0</v>
      </c>
      <c r="K184" s="84">
        <f t="shared" si="17"/>
        <v>49675</v>
      </c>
      <c r="M184" s="36"/>
      <c r="O184" s="40"/>
      <c r="P184" s="40"/>
      <c r="Q184" s="40"/>
      <c r="R184" s="40"/>
      <c r="S184" s="40"/>
      <c r="T184" s="40"/>
      <c r="U184" s="40"/>
      <c r="V184" s="36"/>
      <c r="W184" s="36"/>
      <c r="X184" s="36"/>
      <c r="Y184" s="36"/>
      <c r="Z184" s="36"/>
      <c r="AB184" s="36"/>
      <c r="AC184" s="36"/>
      <c r="AD184" s="36"/>
      <c r="AE184" s="49"/>
      <c r="AF184" s="36"/>
      <c r="AG184" s="41"/>
      <c r="AH184" s="41"/>
      <c r="AI184" s="36"/>
      <c r="AQ184" s="36"/>
      <c r="AR184" s="36"/>
      <c r="AS184" s="36"/>
      <c r="AT184" s="36"/>
      <c r="AU184" s="36"/>
      <c r="AW184" s="36"/>
      <c r="AX184" s="36"/>
      <c r="AY184" s="36"/>
      <c r="AZ184" s="36"/>
      <c r="BA184" s="36"/>
      <c r="BB184" s="36"/>
      <c r="BC184" s="36"/>
    </row>
    <row r="185" spans="1:55" x14ac:dyDescent="0.25">
      <c r="A185" s="60">
        <v>175</v>
      </c>
      <c r="B185" s="86">
        <f t="shared" si="15"/>
        <v>0</v>
      </c>
      <c r="C185" s="86">
        <f t="shared" si="18"/>
        <v>0</v>
      </c>
      <c r="D185" s="86">
        <f t="shared" si="19"/>
        <v>0</v>
      </c>
      <c r="E185" s="86"/>
      <c r="F185" s="86">
        <f t="shared" si="16"/>
        <v>0</v>
      </c>
      <c r="G185" s="86"/>
      <c r="H185" s="86"/>
      <c r="I185" s="86"/>
      <c r="J185" s="86">
        <f t="shared" si="14"/>
        <v>0</v>
      </c>
      <c r="K185" s="84">
        <f t="shared" si="17"/>
        <v>49706</v>
      </c>
      <c r="M185" s="36"/>
      <c r="O185" s="40"/>
      <c r="P185" s="40"/>
      <c r="Q185" s="40"/>
      <c r="R185" s="40"/>
      <c r="S185" s="40"/>
      <c r="T185" s="40"/>
      <c r="U185" s="40"/>
      <c r="V185" s="36"/>
      <c r="W185" s="36"/>
      <c r="X185" s="36"/>
      <c r="Y185" s="36"/>
      <c r="Z185" s="36"/>
      <c r="AB185" s="36"/>
      <c r="AC185" s="36"/>
      <c r="AD185" s="36"/>
      <c r="AE185" s="49"/>
      <c r="AF185" s="36"/>
      <c r="AG185" s="41"/>
      <c r="AH185" s="41"/>
      <c r="AI185" s="36"/>
      <c r="AQ185" s="36"/>
      <c r="AR185" s="36"/>
      <c r="AS185" s="36"/>
      <c r="AT185" s="36"/>
      <c r="AU185" s="36"/>
      <c r="AW185" s="36"/>
      <c r="AX185" s="36"/>
      <c r="AY185" s="36"/>
      <c r="AZ185" s="36"/>
      <c r="BA185" s="36"/>
      <c r="BB185" s="36"/>
      <c r="BC185" s="36"/>
    </row>
    <row r="186" spans="1:55" x14ac:dyDescent="0.25">
      <c r="A186" s="60">
        <v>176</v>
      </c>
      <c r="B186" s="86">
        <f t="shared" si="15"/>
        <v>0</v>
      </c>
      <c r="C186" s="86">
        <f t="shared" si="18"/>
        <v>0</v>
      </c>
      <c r="D186" s="86">
        <f t="shared" si="19"/>
        <v>0</v>
      </c>
      <c r="E186" s="86"/>
      <c r="F186" s="86">
        <f t="shared" si="16"/>
        <v>0</v>
      </c>
      <c r="G186" s="86"/>
      <c r="H186" s="86"/>
      <c r="I186" s="86"/>
      <c r="J186" s="86">
        <f t="shared" si="14"/>
        <v>0</v>
      </c>
      <c r="K186" s="84">
        <f t="shared" si="17"/>
        <v>49735</v>
      </c>
      <c r="M186" s="36"/>
      <c r="O186" s="40"/>
      <c r="P186" s="40"/>
      <c r="Q186" s="40"/>
      <c r="R186" s="40"/>
      <c r="S186" s="40"/>
      <c r="T186" s="40"/>
      <c r="U186" s="40"/>
      <c r="V186" s="36"/>
      <c r="W186" s="36"/>
      <c r="X186" s="36"/>
      <c r="Y186" s="36"/>
      <c r="Z186" s="36"/>
      <c r="AB186" s="36"/>
      <c r="AC186" s="36"/>
      <c r="AD186" s="36"/>
      <c r="AE186" s="49"/>
      <c r="AF186" s="36"/>
      <c r="AG186" s="41"/>
      <c r="AH186" s="41"/>
      <c r="AI186" s="36"/>
      <c r="AQ186" s="36"/>
      <c r="AR186" s="36"/>
      <c r="AS186" s="36"/>
      <c r="AT186" s="36"/>
      <c r="AU186" s="36"/>
      <c r="AW186" s="36"/>
      <c r="AX186" s="36"/>
      <c r="AY186" s="36"/>
      <c r="AZ186" s="36"/>
      <c r="BA186" s="36"/>
      <c r="BB186" s="36"/>
      <c r="BC186" s="36"/>
    </row>
    <row r="187" spans="1:55" x14ac:dyDescent="0.25">
      <c r="A187" s="60">
        <v>177</v>
      </c>
      <c r="B187" s="86">
        <f t="shared" si="15"/>
        <v>0</v>
      </c>
      <c r="C187" s="86">
        <f t="shared" si="18"/>
        <v>0</v>
      </c>
      <c r="D187" s="86">
        <f t="shared" si="19"/>
        <v>0</v>
      </c>
      <c r="E187" s="86"/>
      <c r="F187" s="86">
        <f t="shared" si="16"/>
        <v>0</v>
      </c>
      <c r="G187" s="86"/>
      <c r="H187" s="86"/>
      <c r="I187" s="86"/>
      <c r="J187" s="86">
        <f t="shared" si="14"/>
        <v>0</v>
      </c>
      <c r="K187" s="84">
        <f t="shared" si="17"/>
        <v>49766</v>
      </c>
      <c r="M187" s="36"/>
      <c r="O187" s="40"/>
      <c r="P187" s="40"/>
      <c r="Q187" s="40"/>
      <c r="R187" s="40"/>
      <c r="S187" s="40"/>
      <c r="T187" s="40"/>
      <c r="U187" s="40"/>
      <c r="V187" s="36"/>
      <c r="W187" s="36"/>
      <c r="X187" s="36"/>
      <c r="Y187" s="36"/>
      <c r="Z187" s="36"/>
      <c r="AB187" s="36"/>
      <c r="AC187" s="36"/>
      <c r="AD187" s="36"/>
      <c r="AE187" s="49"/>
      <c r="AF187" s="36"/>
      <c r="AG187" s="41"/>
      <c r="AH187" s="41"/>
      <c r="AI187" s="36"/>
      <c r="AQ187" s="36"/>
      <c r="AR187" s="36"/>
      <c r="AS187" s="36"/>
      <c r="AT187" s="36"/>
      <c r="AU187" s="36"/>
      <c r="AW187" s="36"/>
      <c r="AX187" s="36"/>
      <c r="AY187" s="36"/>
      <c r="AZ187" s="36"/>
      <c r="BA187" s="36"/>
      <c r="BB187" s="36"/>
      <c r="BC187" s="36"/>
    </row>
    <row r="188" spans="1:55" x14ac:dyDescent="0.25">
      <c r="A188" s="60">
        <v>178</v>
      </c>
      <c r="B188" s="86">
        <f t="shared" si="15"/>
        <v>0</v>
      </c>
      <c r="C188" s="86">
        <f t="shared" si="18"/>
        <v>0</v>
      </c>
      <c r="D188" s="86">
        <f t="shared" si="19"/>
        <v>0</v>
      </c>
      <c r="E188" s="86"/>
      <c r="F188" s="86">
        <f t="shared" si="16"/>
        <v>0</v>
      </c>
      <c r="G188" s="86"/>
      <c r="H188" s="86"/>
      <c r="I188" s="86"/>
      <c r="J188" s="86">
        <f t="shared" si="14"/>
        <v>0</v>
      </c>
      <c r="K188" s="84">
        <f t="shared" si="17"/>
        <v>49796</v>
      </c>
      <c r="M188" s="36"/>
      <c r="O188" s="40"/>
      <c r="P188" s="40"/>
      <c r="Q188" s="40"/>
      <c r="R188" s="40"/>
      <c r="S188" s="40"/>
      <c r="T188" s="40"/>
      <c r="U188" s="40"/>
      <c r="V188" s="36"/>
      <c r="W188" s="36"/>
      <c r="X188" s="36"/>
      <c r="Y188" s="36"/>
      <c r="Z188" s="36"/>
      <c r="AB188" s="36"/>
      <c r="AC188" s="36"/>
      <c r="AD188" s="36"/>
      <c r="AE188" s="49"/>
      <c r="AF188" s="36"/>
      <c r="AG188" s="41"/>
      <c r="AH188" s="41"/>
      <c r="AI188" s="36"/>
      <c r="AQ188" s="36"/>
      <c r="AR188" s="36"/>
      <c r="AS188" s="36"/>
      <c r="AT188" s="36"/>
      <c r="AU188" s="36"/>
      <c r="AW188" s="36"/>
      <c r="AX188" s="36"/>
      <c r="AY188" s="36"/>
      <c r="AZ188" s="36"/>
      <c r="BA188" s="36"/>
      <c r="BB188" s="36"/>
      <c r="BC188" s="36"/>
    </row>
    <row r="189" spans="1:55" x14ac:dyDescent="0.25">
      <c r="A189" s="60">
        <v>179</v>
      </c>
      <c r="B189" s="86">
        <f t="shared" si="15"/>
        <v>0</v>
      </c>
      <c r="C189" s="86">
        <f t="shared" si="18"/>
        <v>0</v>
      </c>
      <c r="D189" s="86">
        <f t="shared" si="19"/>
        <v>0</v>
      </c>
      <c r="E189" s="86"/>
      <c r="F189" s="86">
        <f t="shared" si="16"/>
        <v>0</v>
      </c>
      <c r="G189" s="86"/>
      <c r="H189" s="86"/>
      <c r="I189" s="86"/>
      <c r="J189" s="86">
        <f t="shared" si="14"/>
        <v>0</v>
      </c>
      <c r="K189" s="84">
        <f t="shared" si="17"/>
        <v>49827</v>
      </c>
      <c r="M189" s="36"/>
      <c r="O189" s="40"/>
      <c r="P189" s="40"/>
      <c r="Q189" s="40"/>
      <c r="R189" s="40"/>
      <c r="S189" s="40"/>
      <c r="T189" s="40"/>
      <c r="U189" s="40"/>
      <c r="V189" s="36"/>
      <c r="W189" s="36"/>
      <c r="X189" s="36"/>
      <c r="Y189" s="36"/>
      <c r="Z189" s="36"/>
      <c r="AB189" s="36"/>
      <c r="AC189" s="36"/>
      <c r="AD189" s="36"/>
      <c r="AE189" s="49"/>
      <c r="AF189" s="36"/>
      <c r="AG189" s="41"/>
      <c r="AH189" s="41"/>
      <c r="AI189" s="36"/>
      <c r="AQ189" s="36"/>
      <c r="AR189" s="36"/>
      <c r="AS189" s="36"/>
      <c r="AT189" s="36"/>
      <c r="AU189" s="36"/>
      <c r="AW189" s="36"/>
      <c r="AX189" s="36"/>
      <c r="AY189" s="36"/>
      <c r="AZ189" s="36"/>
      <c r="BA189" s="36"/>
      <c r="BB189" s="36"/>
      <c r="BC189" s="36"/>
    </row>
    <row r="190" spans="1:55" x14ac:dyDescent="0.25">
      <c r="A190" s="60">
        <v>180</v>
      </c>
      <c r="B190" s="86">
        <f t="shared" si="15"/>
        <v>0</v>
      </c>
      <c r="C190" s="86">
        <f t="shared" si="18"/>
        <v>0</v>
      </c>
      <c r="D190" s="86">
        <f t="shared" si="19"/>
        <v>0</v>
      </c>
      <c r="E190" s="86"/>
      <c r="F190" s="86">
        <f t="shared" si="16"/>
        <v>0</v>
      </c>
      <c r="G190" s="82">
        <f>IF(B190&gt;0,B190*$J$2,0)</f>
        <v>0</v>
      </c>
      <c r="H190" s="82">
        <f>IF(B190&gt;0,H178,0)</f>
        <v>0</v>
      </c>
      <c r="I190" s="86"/>
      <c r="J190" s="86">
        <f t="shared" si="14"/>
        <v>0</v>
      </c>
      <c r="K190" s="84">
        <f t="shared" si="17"/>
        <v>49857</v>
      </c>
      <c r="M190" s="36"/>
      <c r="O190" s="40"/>
      <c r="P190" s="40"/>
      <c r="Q190" s="40"/>
      <c r="R190" s="40"/>
      <c r="S190" s="40"/>
      <c r="T190" s="40"/>
      <c r="U190" s="40"/>
      <c r="V190" s="36"/>
      <c r="W190" s="36"/>
      <c r="X190" s="36"/>
      <c r="Y190" s="36"/>
      <c r="Z190" s="36"/>
      <c r="AB190" s="36"/>
      <c r="AC190" s="36"/>
      <c r="AD190" s="36"/>
      <c r="AE190" s="49"/>
      <c r="AF190" s="36"/>
      <c r="AG190" s="41"/>
      <c r="AH190" s="41"/>
      <c r="AI190" s="36"/>
      <c r="AQ190" s="36"/>
      <c r="AR190" s="36"/>
      <c r="AS190" s="36"/>
      <c r="AT190" s="36"/>
      <c r="AU190" s="36"/>
      <c r="AW190" s="36"/>
      <c r="AX190" s="36"/>
      <c r="AY190" s="36"/>
      <c r="AZ190" s="36"/>
      <c r="BA190" s="36"/>
      <c r="BB190" s="36"/>
      <c r="BC190" s="36"/>
    </row>
    <row r="191" spans="1:55" x14ac:dyDescent="0.25">
      <c r="A191" s="60">
        <v>181</v>
      </c>
      <c r="B191" s="86">
        <f t="shared" si="15"/>
        <v>0</v>
      </c>
      <c r="C191" s="86">
        <f t="shared" si="18"/>
        <v>0</v>
      </c>
      <c r="D191" s="86">
        <f t="shared" si="19"/>
        <v>0</v>
      </c>
      <c r="E191" s="86"/>
      <c r="F191" s="86">
        <f t="shared" si="16"/>
        <v>0</v>
      </c>
      <c r="G191" s="86"/>
      <c r="H191" s="86"/>
      <c r="I191" s="86"/>
      <c r="J191" s="86">
        <f t="shared" si="14"/>
        <v>0</v>
      </c>
      <c r="K191" s="84">
        <f t="shared" si="17"/>
        <v>49888</v>
      </c>
      <c r="M191" s="36"/>
      <c r="O191" s="40"/>
      <c r="P191" s="40"/>
      <c r="Q191" s="40"/>
      <c r="R191" s="40"/>
      <c r="S191" s="40"/>
      <c r="T191" s="40"/>
      <c r="U191" s="40"/>
      <c r="V191" s="36"/>
      <c r="W191" s="36"/>
      <c r="X191" s="36"/>
      <c r="Y191" s="36"/>
      <c r="Z191" s="36"/>
      <c r="AB191" s="36"/>
      <c r="AC191" s="36"/>
      <c r="AD191" s="36"/>
      <c r="AE191" s="49"/>
      <c r="AF191" s="36"/>
      <c r="AG191" s="41"/>
      <c r="AH191" s="41"/>
      <c r="AI191" s="36"/>
      <c r="AQ191" s="36"/>
      <c r="AR191" s="36"/>
      <c r="AS191" s="36"/>
      <c r="AT191" s="36"/>
      <c r="AU191" s="36"/>
      <c r="AW191" s="36"/>
      <c r="AX191" s="36"/>
      <c r="AY191" s="36"/>
      <c r="AZ191" s="36"/>
      <c r="BA191" s="36"/>
      <c r="BB191" s="36"/>
      <c r="BC191" s="36"/>
    </row>
    <row r="192" spans="1:55" x14ac:dyDescent="0.25">
      <c r="A192" s="60">
        <v>182</v>
      </c>
      <c r="B192" s="86">
        <f t="shared" si="15"/>
        <v>0</v>
      </c>
      <c r="C192" s="86">
        <f t="shared" si="18"/>
        <v>0</v>
      </c>
      <c r="D192" s="86">
        <f t="shared" si="19"/>
        <v>0</v>
      </c>
      <c r="E192" s="86"/>
      <c r="F192" s="86">
        <f t="shared" si="16"/>
        <v>0</v>
      </c>
      <c r="G192" s="86"/>
      <c r="H192" s="86"/>
      <c r="I192" s="86"/>
      <c r="J192" s="86">
        <f t="shared" si="14"/>
        <v>0</v>
      </c>
      <c r="K192" s="84">
        <f t="shared" si="17"/>
        <v>49919</v>
      </c>
      <c r="M192" s="36"/>
      <c r="O192" s="40"/>
      <c r="P192" s="40"/>
      <c r="Q192" s="40"/>
      <c r="R192" s="40"/>
      <c r="S192" s="40"/>
      <c r="T192" s="40"/>
      <c r="U192" s="40"/>
      <c r="V192" s="36"/>
      <c r="W192" s="36"/>
      <c r="X192" s="36"/>
      <c r="Y192" s="36"/>
      <c r="Z192" s="36"/>
      <c r="AB192" s="36"/>
      <c r="AC192" s="36"/>
      <c r="AD192" s="36"/>
      <c r="AE192" s="49"/>
      <c r="AF192" s="36"/>
      <c r="AG192" s="41"/>
      <c r="AH192" s="41"/>
      <c r="AI192" s="36"/>
      <c r="AQ192" s="36"/>
      <c r="AR192" s="36"/>
      <c r="AS192" s="36"/>
      <c r="AT192" s="36"/>
      <c r="AU192" s="36"/>
      <c r="AW192" s="36"/>
      <c r="AX192" s="36"/>
      <c r="AY192" s="36"/>
      <c r="AZ192" s="36"/>
      <c r="BA192" s="36"/>
      <c r="BB192" s="36"/>
      <c r="BC192" s="36"/>
    </row>
    <row r="193" spans="1:55" x14ac:dyDescent="0.25">
      <c r="A193" s="60">
        <v>183</v>
      </c>
      <c r="B193" s="86">
        <f t="shared" si="15"/>
        <v>0</v>
      </c>
      <c r="C193" s="86">
        <f t="shared" si="18"/>
        <v>0</v>
      </c>
      <c r="D193" s="86">
        <f t="shared" si="19"/>
        <v>0</v>
      </c>
      <c r="E193" s="86"/>
      <c r="F193" s="86">
        <f t="shared" si="16"/>
        <v>0</v>
      </c>
      <c r="G193" s="86"/>
      <c r="H193" s="86"/>
      <c r="I193" s="86"/>
      <c r="J193" s="86">
        <f t="shared" si="14"/>
        <v>0</v>
      </c>
      <c r="K193" s="84">
        <f t="shared" si="17"/>
        <v>49949</v>
      </c>
      <c r="M193" s="36"/>
      <c r="O193" s="40"/>
      <c r="P193" s="40"/>
      <c r="Q193" s="40"/>
      <c r="R193" s="40"/>
      <c r="S193" s="40"/>
      <c r="T193" s="40"/>
      <c r="U193" s="40"/>
      <c r="V193" s="36"/>
      <c r="W193" s="36"/>
      <c r="X193" s="36"/>
      <c r="Y193" s="36"/>
      <c r="Z193" s="36"/>
      <c r="AB193" s="36"/>
      <c r="AC193" s="36"/>
      <c r="AD193" s="36"/>
      <c r="AE193" s="49"/>
      <c r="AF193" s="36"/>
      <c r="AG193" s="41"/>
      <c r="AH193" s="41"/>
      <c r="AI193" s="36"/>
      <c r="AQ193" s="36"/>
      <c r="AR193" s="36"/>
      <c r="AS193" s="36"/>
      <c r="AT193" s="36"/>
      <c r="AU193" s="36"/>
      <c r="AW193" s="36"/>
      <c r="AX193" s="36"/>
      <c r="AY193" s="36"/>
      <c r="AZ193" s="36"/>
      <c r="BA193" s="36"/>
      <c r="BB193" s="36"/>
      <c r="BC193" s="36"/>
    </row>
    <row r="194" spans="1:55" x14ac:dyDescent="0.25">
      <c r="A194" s="60">
        <v>184</v>
      </c>
      <c r="B194" s="86">
        <f t="shared" si="15"/>
        <v>0</v>
      </c>
      <c r="C194" s="86">
        <f t="shared" si="18"/>
        <v>0</v>
      </c>
      <c r="D194" s="86">
        <f t="shared" si="19"/>
        <v>0</v>
      </c>
      <c r="E194" s="86"/>
      <c r="F194" s="86">
        <f t="shared" si="16"/>
        <v>0</v>
      </c>
      <c r="G194" s="86"/>
      <c r="H194" s="86"/>
      <c r="I194" s="86"/>
      <c r="J194" s="86">
        <f t="shared" si="14"/>
        <v>0</v>
      </c>
      <c r="K194" s="84">
        <f t="shared" si="17"/>
        <v>49980</v>
      </c>
      <c r="M194" s="36"/>
      <c r="O194" s="40"/>
      <c r="P194" s="40"/>
      <c r="Q194" s="40"/>
      <c r="R194" s="40"/>
      <c r="S194" s="40"/>
      <c r="T194" s="40"/>
      <c r="U194" s="40"/>
      <c r="V194" s="36"/>
      <c r="W194" s="36"/>
      <c r="X194" s="36"/>
      <c r="Y194" s="36"/>
      <c r="Z194" s="36"/>
      <c r="AB194" s="36"/>
      <c r="AC194" s="36"/>
      <c r="AD194" s="36"/>
      <c r="AE194" s="49"/>
      <c r="AF194" s="36"/>
      <c r="AG194" s="41"/>
      <c r="AH194" s="41"/>
      <c r="AI194" s="36"/>
      <c r="AQ194" s="36"/>
      <c r="AR194" s="36"/>
      <c r="AS194" s="36"/>
      <c r="AT194" s="36"/>
      <c r="AU194" s="36"/>
      <c r="AW194" s="36"/>
      <c r="AX194" s="36"/>
      <c r="AY194" s="36"/>
      <c r="AZ194" s="36"/>
      <c r="BA194" s="36"/>
      <c r="BB194" s="36"/>
      <c r="BC194" s="36"/>
    </row>
    <row r="195" spans="1:55" x14ac:dyDescent="0.25">
      <c r="A195" s="60">
        <v>185</v>
      </c>
      <c r="B195" s="86">
        <f t="shared" si="15"/>
        <v>0</v>
      </c>
      <c r="C195" s="86">
        <f t="shared" si="18"/>
        <v>0</v>
      </c>
      <c r="D195" s="86">
        <f t="shared" si="19"/>
        <v>0</v>
      </c>
      <c r="E195" s="86"/>
      <c r="F195" s="86">
        <f t="shared" si="16"/>
        <v>0</v>
      </c>
      <c r="G195" s="86"/>
      <c r="H195" s="86"/>
      <c r="I195" s="86"/>
      <c r="J195" s="86">
        <f t="shared" si="14"/>
        <v>0</v>
      </c>
      <c r="K195" s="84">
        <f t="shared" si="17"/>
        <v>50010</v>
      </c>
      <c r="M195" s="36"/>
      <c r="O195" s="40"/>
      <c r="P195" s="40"/>
      <c r="Q195" s="40"/>
      <c r="R195" s="40"/>
      <c r="S195" s="40"/>
      <c r="T195" s="40"/>
      <c r="U195" s="40"/>
      <c r="V195" s="36"/>
      <c r="W195" s="36"/>
      <c r="X195" s="36"/>
      <c r="Y195" s="36"/>
      <c r="Z195" s="36"/>
      <c r="AB195" s="36"/>
      <c r="AC195" s="36"/>
      <c r="AD195" s="36"/>
      <c r="AE195" s="49"/>
      <c r="AF195" s="36"/>
      <c r="AG195" s="41"/>
      <c r="AH195" s="41"/>
      <c r="AI195" s="36"/>
      <c r="AQ195" s="36"/>
      <c r="AR195" s="36"/>
      <c r="AS195" s="36"/>
      <c r="AT195" s="36"/>
      <c r="AU195" s="36"/>
      <c r="AW195" s="36"/>
      <c r="AX195" s="36"/>
      <c r="AY195" s="36"/>
      <c r="AZ195" s="36"/>
      <c r="BA195" s="36"/>
      <c r="BB195" s="36"/>
      <c r="BC195" s="36"/>
    </row>
    <row r="196" spans="1:55" x14ac:dyDescent="0.25">
      <c r="A196" s="60">
        <v>186</v>
      </c>
      <c r="B196" s="86">
        <f t="shared" si="15"/>
        <v>0</v>
      </c>
      <c r="C196" s="86">
        <f t="shared" si="18"/>
        <v>0</v>
      </c>
      <c r="D196" s="86">
        <f t="shared" si="19"/>
        <v>0</v>
      </c>
      <c r="E196" s="86"/>
      <c r="F196" s="86">
        <f t="shared" si="16"/>
        <v>0</v>
      </c>
      <c r="G196" s="86"/>
      <c r="H196" s="86"/>
      <c r="I196" s="86"/>
      <c r="J196" s="86">
        <f t="shared" si="14"/>
        <v>0</v>
      </c>
      <c r="K196" s="84">
        <f t="shared" si="17"/>
        <v>50041</v>
      </c>
      <c r="M196" s="36"/>
      <c r="O196" s="40"/>
      <c r="P196" s="40"/>
      <c r="Q196" s="40"/>
      <c r="R196" s="40"/>
      <c r="S196" s="40"/>
      <c r="T196" s="40"/>
      <c r="U196" s="40"/>
      <c r="V196" s="36"/>
      <c r="W196" s="36"/>
      <c r="X196" s="36"/>
      <c r="Y196" s="36"/>
      <c r="Z196" s="36"/>
      <c r="AB196" s="36"/>
      <c r="AC196" s="36"/>
      <c r="AD196" s="36"/>
      <c r="AE196" s="49"/>
      <c r="AF196" s="36"/>
      <c r="AG196" s="41"/>
      <c r="AH196" s="41"/>
      <c r="AI196" s="36"/>
      <c r="AQ196" s="36"/>
      <c r="AR196" s="36"/>
      <c r="AS196" s="36"/>
      <c r="AT196" s="36"/>
      <c r="AU196" s="36"/>
      <c r="AW196" s="36"/>
      <c r="AX196" s="36"/>
      <c r="AY196" s="36"/>
      <c r="AZ196" s="36"/>
      <c r="BA196" s="36"/>
      <c r="BB196" s="36"/>
      <c r="BC196" s="36"/>
    </row>
    <row r="197" spans="1:55" x14ac:dyDescent="0.25">
      <c r="A197" s="60">
        <v>187</v>
      </c>
      <c r="B197" s="86">
        <f t="shared" si="15"/>
        <v>0</v>
      </c>
      <c r="C197" s="86">
        <f t="shared" si="18"/>
        <v>0</v>
      </c>
      <c r="D197" s="86">
        <f t="shared" si="19"/>
        <v>0</v>
      </c>
      <c r="E197" s="86"/>
      <c r="F197" s="86">
        <f t="shared" si="16"/>
        <v>0</v>
      </c>
      <c r="G197" s="86"/>
      <c r="H197" s="86"/>
      <c r="I197" s="86"/>
      <c r="J197" s="86">
        <f t="shared" si="14"/>
        <v>0</v>
      </c>
      <c r="K197" s="84">
        <f t="shared" si="17"/>
        <v>50072</v>
      </c>
      <c r="M197" s="36"/>
      <c r="O197" s="40"/>
      <c r="P197" s="40"/>
      <c r="Q197" s="40"/>
      <c r="R197" s="40"/>
      <c r="S197" s="40"/>
      <c r="T197" s="40"/>
      <c r="U197" s="40"/>
      <c r="V197" s="36"/>
      <c r="W197" s="36"/>
      <c r="X197" s="36"/>
      <c r="Y197" s="36"/>
      <c r="Z197" s="36"/>
      <c r="AB197" s="36"/>
      <c r="AC197" s="36"/>
      <c r="AD197" s="36"/>
      <c r="AE197" s="49"/>
      <c r="AF197" s="36"/>
      <c r="AG197" s="41"/>
      <c r="AH197" s="41"/>
      <c r="AI197" s="36"/>
      <c r="AQ197" s="36"/>
      <c r="AR197" s="36"/>
      <c r="AS197" s="36"/>
      <c r="AT197" s="36"/>
      <c r="AU197" s="36"/>
      <c r="AW197" s="36"/>
      <c r="AX197" s="36"/>
      <c r="AY197" s="36"/>
      <c r="AZ197" s="36"/>
      <c r="BA197" s="36"/>
      <c r="BB197" s="36"/>
      <c r="BC197" s="36"/>
    </row>
    <row r="198" spans="1:55" x14ac:dyDescent="0.25">
      <c r="A198" s="60">
        <v>188</v>
      </c>
      <c r="B198" s="86">
        <f t="shared" si="15"/>
        <v>0</v>
      </c>
      <c r="C198" s="86">
        <f t="shared" si="18"/>
        <v>0</v>
      </c>
      <c r="D198" s="86">
        <f t="shared" si="19"/>
        <v>0</v>
      </c>
      <c r="E198" s="86"/>
      <c r="F198" s="86">
        <f t="shared" si="16"/>
        <v>0</v>
      </c>
      <c r="G198" s="86"/>
      <c r="H198" s="86"/>
      <c r="I198" s="86"/>
      <c r="J198" s="86">
        <f t="shared" si="14"/>
        <v>0</v>
      </c>
      <c r="K198" s="84">
        <f t="shared" si="17"/>
        <v>50100</v>
      </c>
      <c r="M198" s="36"/>
      <c r="O198" s="40"/>
      <c r="P198" s="40"/>
      <c r="Q198" s="40"/>
      <c r="R198" s="40"/>
      <c r="S198" s="40"/>
      <c r="T198" s="40"/>
      <c r="U198" s="40"/>
      <c r="V198" s="36"/>
      <c r="W198" s="36"/>
      <c r="X198" s="36"/>
      <c r="Y198" s="36"/>
      <c r="Z198" s="36"/>
      <c r="AB198" s="36"/>
      <c r="AC198" s="36"/>
      <c r="AD198" s="36"/>
      <c r="AE198" s="49"/>
      <c r="AF198" s="36"/>
      <c r="AG198" s="41"/>
      <c r="AH198" s="41"/>
      <c r="AI198" s="36"/>
      <c r="AQ198" s="36"/>
      <c r="AR198" s="36"/>
      <c r="AS198" s="36"/>
      <c r="AT198" s="36"/>
      <c r="AU198" s="36"/>
      <c r="AW198" s="36"/>
      <c r="AX198" s="36"/>
      <c r="AY198" s="36"/>
      <c r="AZ198" s="36"/>
      <c r="BA198" s="36"/>
      <c r="BB198" s="36"/>
      <c r="BC198" s="36"/>
    </row>
    <row r="199" spans="1:55" x14ac:dyDescent="0.25">
      <c r="A199" s="60">
        <v>189</v>
      </c>
      <c r="B199" s="86">
        <f t="shared" si="15"/>
        <v>0</v>
      </c>
      <c r="C199" s="86">
        <f t="shared" si="18"/>
        <v>0</v>
      </c>
      <c r="D199" s="86">
        <f t="shared" si="19"/>
        <v>0</v>
      </c>
      <c r="E199" s="86"/>
      <c r="F199" s="86">
        <f t="shared" si="16"/>
        <v>0</v>
      </c>
      <c r="G199" s="86"/>
      <c r="H199" s="86"/>
      <c r="I199" s="86"/>
      <c r="J199" s="86">
        <f t="shared" si="14"/>
        <v>0</v>
      </c>
      <c r="K199" s="84">
        <f t="shared" si="17"/>
        <v>50131</v>
      </c>
      <c r="M199" s="36"/>
      <c r="O199" s="40"/>
      <c r="P199" s="40"/>
      <c r="Q199" s="40"/>
      <c r="R199" s="40"/>
      <c r="S199" s="40"/>
      <c r="T199" s="40"/>
      <c r="U199" s="40"/>
      <c r="V199" s="36"/>
      <c r="W199" s="36"/>
      <c r="X199" s="36"/>
      <c r="Y199" s="36"/>
      <c r="Z199" s="36"/>
      <c r="AB199" s="36"/>
      <c r="AC199" s="36"/>
      <c r="AD199" s="36"/>
      <c r="AE199" s="49"/>
      <c r="AF199" s="36"/>
      <c r="AG199" s="41"/>
      <c r="AH199" s="41"/>
      <c r="AI199" s="36"/>
      <c r="AQ199" s="36"/>
      <c r="AR199" s="36"/>
      <c r="AS199" s="36"/>
      <c r="AT199" s="36"/>
      <c r="AU199" s="36"/>
      <c r="AW199" s="36"/>
      <c r="AX199" s="36"/>
      <c r="AY199" s="36"/>
      <c r="AZ199" s="36"/>
      <c r="BA199" s="36"/>
      <c r="BB199" s="36"/>
      <c r="BC199" s="36"/>
    </row>
    <row r="200" spans="1:55" x14ac:dyDescent="0.25">
      <c r="A200" s="60">
        <v>190</v>
      </c>
      <c r="B200" s="86">
        <f t="shared" si="15"/>
        <v>0</v>
      </c>
      <c r="C200" s="86">
        <f t="shared" si="18"/>
        <v>0</v>
      </c>
      <c r="D200" s="86">
        <f t="shared" si="19"/>
        <v>0</v>
      </c>
      <c r="E200" s="86"/>
      <c r="F200" s="86">
        <f t="shared" si="16"/>
        <v>0</v>
      </c>
      <c r="G200" s="86"/>
      <c r="H200" s="86"/>
      <c r="I200" s="86"/>
      <c r="J200" s="86">
        <f t="shared" si="14"/>
        <v>0</v>
      </c>
      <c r="K200" s="84">
        <f t="shared" si="17"/>
        <v>50161</v>
      </c>
      <c r="M200" s="36"/>
      <c r="O200" s="40"/>
      <c r="P200" s="40"/>
      <c r="Q200" s="40"/>
      <c r="R200" s="40"/>
      <c r="S200" s="40"/>
      <c r="T200" s="40"/>
      <c r="U200" s="40"/>
      <c r="V200" s="36"/>
      <c r="W200" s="36"/>
      <c r="X200" s="36"/>
      <c r="Y200" s="36"/>
      <c r="Z200" s="36"/>
      <c r="AB200" s="36"/>
      <c r="AC200" s="36"/>
      <c r="AD200" s="36"/>
      <c r="AE200" s="49"/>
      <c r="AF200" s="36"/>
      <c r="AG200" s="41"/>
      <c r="AH200" s="41"/>
      <c r="AI200" s="36"/>
      <c r="AQ200" s="36"/>
      <c r="AR200" s="36"/>
      <c r="AS200" s="36"/>
      <c r="AT200" s="36"/>
      <c r="AU200" s="36"/>
      <c r="AW200" s="36"/>
      <c r="AX200" s="36"/>
      <c r="AY200" s="36"/>
      <c r="AZ200" s="36"/>
      <c r="BA200" s="36"/>
      <c r="BB200" s="36"/>
      <c r="BC200" s="36"/>
    </row>
    <row r="201" spans="1:55" x14ac:dyDescent="0.25">
      <c r="A201" s="60">
        <v>191</v>
      </c>
      <c r="B201" s="86">
        <f t="shared" si="15"/>
        <v>0</v>
      </c>
      <c r="C201" s="86">
        <f t="shared" si="18"/>
        <v>0</v>
      </c>
      <c r="D201" s="86">
        <f t="shared" si="19"/>
        <v>0</v>
      </c>
      <c r="E201" s="86"/>
      <c r="F201" s="86">
        <f t="shared" si="16"/>
        <v>0</v>
      </c>
      <c r="G201" s="86"/>
      <c r="H201" s="86"/>
      <c r="I201" s="86"/>
      <c r="J201" s="86">
        <f t="shared" si="14"/>
        <v>0</v>
      </c>
      <c r="K201" s="84">
        <f t="shared" si="17"/>
        <v>50192</v>
      </c>
      <c r="M201" s="36"/>
      <c r="O201" s="40"/>
      <c r="P201" s="40"/>
      <c r="Q201" s="40"/>
      <c r="R201" s="40"/>
      <c r="S201" s="40"/>
      <c r="T201" s="40"/>
      <c r="U201" s="40"/>
      <c r="V201" s="36"/>
      <c r="W201" s="36"/>
      <c r="X201" s="36"/>
      <c r="Y201" s="36"/>
      <c r="Z201" s="36"/>
      <c r="AB201" s="36"/>
      <c r="AC201" s="36"/>
      <c r="AD201" s="36"/>
      <c r="AE201" s="49"/>
      <c r="AF201" s="36"/>
      <c r="AG201" s="41"/>
      <c r="AH201" s="41"/>
      <c r="AI201" s="36"/>
      <c r="AQ201" s="36"/>
      <c r="AR201" s="36"/>
      <c r="AS201" s="36"/>
      <c r="AT201" s="36"/>
      <c r="AU201" s="36"/>
      <c r="AW201" s="36"/>
      <c r="AX201" s="36"/>
      <c r="AY201" s="36"/>
      <c r="AZ201" s="36"/>
      <c r="BA201" s="36"/>
      <c r="BB201" s="36"/>
      <c r="BC201" s="36"/>
    </row>
    <row r="202" spans="1:55" x14ac:dyDescent="0.25">
      <c r="A202" s="60">
        <v>192</v>
      </c>
      <c r="B202" s="86">
        <f t="shared" si="15"/>
        <v>0</v>
      </c>
      <c r="C202" s="86">
        <f t="shared" si="18"/>
        <v>0</v>
      </c>
      <c r="D202" s="86">
        <f t="shared" si="19"/>
        <v>0</v>
      </c>
      <c r="E202" s="86"/>
      <c r="F202" s="86">
        <f t="shared" si="16"/>
        <v>0</v>
      </c>
      <c r="G202" s="82">
        <f>IF(B202&gt;0,B202*$J$2,0)</f>
        <v>0</v>
      </c>
      <c r="H202" s="82">
        <f>IF(B202&gt;0,H190,0)</f>
        <v>0</v>
      </c>
      <c r="I202" s="86"/>
      <c r="J202" s="86">
        <f t="shared" ref="J202:J250" si="20">SUM(C202:I202)</f>
        <v>0</v>
      </c>
      <c r="K202" s="84">
        <f t="shared" si="17"/>
        <v>50222</v>
      </c>
      <c r="M202" s="36"/>
      <c r="O202" s="40"/>
      <c r="P202" s="40"/>
      <c r="Q202" s="40"/>
      <c r="R202" s="40"/>
      <c r="S202" s="40"/>
      <c r="T202" s="40"/>
      <c r="U202" s="40"/>
      <c r="V202" s="36"/>
      <c r="W202" s="36"/>
      <c r="X202" s="36"/>
      <c r="Y202" s="36"/>
      <c r="Z202" s="36"/>
      <c r="AB202" s="36"/>
      <c r="AC202" s="36"/>
      <c r="AD202" s="36"/>
      <c r="AE202" s="49"/>
      <c r="AF202" s="36"/>
      <c r="AG202" s="41"/>
      <c r="AH202" s="41"/>
      <c r="AI202" s="36"/>
      <c r="AQ202" s="36"/>
      <c r="AR202" s="36"/>
      <c r="AS202" s="36"/>
      <c r="AT202" s="36"/>
      <c r="AU202" s="36"/>
      <c r="AW202" s="36"/>
      <c r="AX202" s="36"/>
      <c r="AY202" s="36"/>
      <c r="AZ202" s="36"/>
      <c r="BA202" s="36"/>
      <c r="BB202" s="36"/>
      <c r="BC202" s="36"/>
    </row>
    <row r="203" spans="1:55" x14ac:dyDescent="0.25">
      <c r="A203" s="60">
        <v>193</v>
      </c>
      <c r="B203" s="86">
        <f t="shared" ref="B203:B250" si="21">B202-C203</f>
        <v>0</v>
      </c>
      <c r="C203" s="86">
        <f t="shared" si="18"/>
        <v>0</v>
      </c>
      <c r="D203" s="86">
        <f t="shared" si="19"/>
        <v>0</v>
      </c>
      <c r="E203" s="86"/>
      <c r="F203" s="86">
        <f t="shared" ref="F203:F250" si="22">IF(B203&gt;0,$D$3*$G$4,0)</f>
        <v>0</v>
      </c>
      <c r="G203" s="86"/>
      <c r="H203" s="86"/>
      <c r="I203" s="86"/>
      <c r="J203" s="86">
        <f t="shared" si="20"/>
        <v>0</v>
      </c>
      <c r="K203" s="84">
        <f t="shared" si="17"/>
        <v>50253</v>
      </c>
      <c r="M203" s="36"/>
      <c r="O203" s="40"/>
      <c r="P203" s="40"/>
      <c r="Q203" s="40"/>
      <c r="R203" s="40"/>
      <c r="S203" s="40"/>
      <c r="T203" s="40"/>
      <c r="U203" s="40"/>
      <c r="V203" s="36"/>
      <c r="W203" s="36"/>
      <c r="X203" s="36"/>
      <c r="Y203" s="36"/>
      <c r="Z203" s="36"/>
      <c r="AB203" s="36"/>
      <c r="AC203" s="36"/>
      <c r="AD203" s="36"/>
      <c r="AE203" s="49"/>
      <c r="AF203" s="36"/>
      <c r="AG203" s="41"/>
      <c r="AH203" s="41"/>
      <c r="AI203" s="36"/>
      <c r="AQ203" s="36"/>
      <c r="AR203" s="36"/>
      <c r="AS203" s="36"/>
      <c r="AT203" s="36"/>
      <c r="AU203" s="36"/>
      <c r="AW203" s="36"/>
      <c r="AX203" s="36"/>
      <c r="AY203" s="36"/>
      <c r="AZ203" s="36"/>
      <c r="BA203" s="36"/>
      <c r="BB203" s="36"/>
      <c r="BC203" s="36"/>
    </row>
    <row r="204" spans="1:55" x14ac:dyDescent="0.25">
      <c r="A204" s="60">
        <v>194</v>
      </c>
      <c r="B204" s="86">
        <f t="shared" si="21"/>
        <v>0</v>
      </c>
      <c r="C204" s="86">
        <f t="shared" si="18"/>
        <v>0</v>
      </c>
      <c r="D204" s="86">
        <f t="shared" si="19"/>
        <v>0</v>
      </c>
      <c r="E204" s="86"/>
      <c r="F204" s="86">
        <f t="shared" si="22"/>
        <v>0</v>
      </c>
      <c r="G204" s="90"/>
      <c r="H204" s="90"/>
      <c r="I204" s="86"/>
      <c r="J204" s="86">
        <f t="shared" si="20"/>
        <v>0</v>
      </c>
      <c r="K204" s="84">
        <f t="shared" ref="K204:K250" si="23">EOMONTH(K203,0)+1</f>
        <v>50284</v>
      </c>
      <c r="M204" s="36"/>
      <c r="O204" s="40"/>
      <c r="P204" s="40"/>
      <c r="Q204" s="40"/>
      <c r="R204" s="40"/>
      <c r="S204" s="40"/>
      <c r="T204" s="40"/>
      <c r="U204" s="40"/>
      <c r="V204" s="36"/>
      <c r="W204" s="36"/>
      <c r="X204" s="36"/>
      <c r="Y204" s="36"/>
      <c r="Z204" s="36"/>
      <c r="AB204" s="36"/>
      <c r="AC204" s="36"/>
      <c r="AD204" s="36"/>
      <c r="AE204" s="49"/>
      <c r="AF204" s="36"/>
      <c r="AG204" s="41"/>
      <c r="AH204" s="41"/>
      <c r="AI204" s="36"/>
      <c r="AQ204" s="36"/>
      <c r="AR204" s="36"/>
      <c r="AS204" s="36"/>
      <c r="AT204" s="36"/>
      <c r="AU204" s="36"/>
      <c r="AW204" s="36"/>
      <c r="AX204" s="36"/>
      <c r="AY204" s="36"/>
      <c r="AZ204" s="36"/>
      <c r="BA204" s="36"/>
      <c r="BB204" s="36"/>
      <c r="BC204" s="36"/>
    </row>
    <row r="205" spans="1:55" x14ac:dyDescent="0.25">
      <c r="A205" s="60">
        <v>195</v>
      </c>
      <c r="B205" s="86">
        <f t="shared" si="21"/>
        <v>0</v>
      </c>
      <c r="C205" s="86">
        <f t="shared" si="18"/>
        <v>0</v>
      </c>
      <c r="D205" s="86">
        <f t="shared" si="19"/>
        <v>0</v>
      </c>
      <c r="E205" s="86"/>
      <c r="F205" s="86">
        <f t="shared" si="22"/>
        <v>0</v>
      </c>
      <c r="G205" s="86"/>
      <c r="H205" s="86"/>
      <c r="I205" s="86"/>
      <c r="J205" s="86">
        <f t="shared" si="20"/>
        <v>0</v>
      </c>
      <c r="K205" s="84">
        <f t="shared" si="23"/>
        <v>50314</v>
      </c>
      <c r="M205" s="36"/>
      <c r="O205" s="40"/>
      <c r="P205" s="40"/>
      <c r="Q205" s="40"/>
      <c r="R205" s="40"/>
      <c r="S205" s="40"/>
      <c r="T205" s="40"/>
      <c r="U205" s="40"/>
      <c r="V205" s="36"/>
      <c r="W205" s="36"/>
      <c r="X205" s="36"/>
      <c r="Y205" s="36"/>
      <c r="Z205" s="36"/>
      <c r="AB205" s="36"/>
      <c r="AC205" s="36"/>
      <c r="AD205" s="36"/>
      <c r="AE205" s="49"/>
      <c r="AF205" s="36"/>
      <c r="AG205" s="41"/>
      <c r="AH205" s="41"/>
      <c r="AI205" s="36"/>
      <c r="AQ205" s="36"/>
      <c r="AR205" s="36"/>
      <c r="AS205" s="36"/>
      <c r="AT205" s="36"/>
      <c r="AU205" s="36"/>
      <c r="AW205" s="36"/>
      <c r="AX205" s="36"/>
      <c r="AY205" s="36"/>
      <c r="AZ205" s="36"/>
      <c r="BA205" s="36"/>
      <c r="BB205" s="36"/>
      <c r="BC205" s="36"/>
    </row>
    <row r="206" spans="1:55" x14ac:dyDescent="0.25">
      <c r="A206" s="60">
        <v>196</v>
      </c>
      <c r="B206" s="86">
        <f t="shared" si="21"/>
        <v>0</v>
      </c>
      <c r="C206" s="86">
        <f t="shared" si="18"/>
        <v>0</v>
      </c>
      <c r="D206" s="86">
        <f t="shared" si="19"/>
        <v>0</v>
      </c>
      <c r="E206" s="86"/>
      <c r="F206" s="86">
        <f t="shared" si="22"/>
        <v>0</v>
      </c>
      <c r="G206" s="86"/>
      <c r="H206" s="86"/>
      <c r="I206" s="86"/>
      <c r="J206" s="86">
        <f t="shared" si="20"/>
        <v>0</v>
      </c>
      <c r="K206" s="84">
        <f t="shared" si="23"/>
        <v>50345</v>
      </c>
      <c r="M206" s="36"/>
      <c r="O206" s="40"/>
      <c r="P206" s="40"/>
      <c r="Q206" s="40"/>
      <c r="R206" s="40"/>
      <c r="S206" s="40"/>
      <c r="T206" s="40"/>
      <c r="U206" s="40"/>
      <c r="V206" s="36"/>
      <c r="W206" s="36"/>
      <c r="X206" s="36"/>
      <c r="Y206" s="36"/>
      <c r="Z206" s="36"/>
      <c r="AB206" s="36"/>
      <c r="AC206" s="36"/>
      <c r="AD206" s="36"/>
      <c r="AE206" s="49"/>
      <c r="AF206" s="36"/>
      <c r="AG206" s="41"/>
      <c r="AH206" s="41"/>
      <c r="AI206" s="36"/>
      <c r="AQ206" s="36"/>
      <c r="AR206" s="36"/>
      <c r="AS206" s="36"/>
      <c r="AT206" s="36"/>
      <c r="AU206" s="36"/>
      <c r="AW206" s="36"/>
      <c r="AX206" s="36"/>
      <c r="AY206" s="36"/>
      <c r="AZ206" s="36"/>
      <c r="BA206" s="36"/>
      <c r="BB206" s="36"/>
      <c r="BC206" s="36"/>
    </row>
    <row r="207" spans="1:55" x14ac:dyDescent="0.25">
      <c r="A207" s="60">
        <v>197</v>
      </c>
      <c r="B207" s="86">
        <f t="shared" si="21"/>
        <v>0</v>
      </c>
      <c r="C207" s="86">
        <f t="shared" si="18"/>
        <v>0</v>
      </c>
      <c r="D207" s="86">
        <f t="shared" si="19"/>
        <v>0</v>
      </c>
      <c r="E207" s="86"/>
      <c r="F207" s="86">
        <f t="shared" si="22"/>
        <v>0</v>
      </c>
      <c r="G207" s="86"/>
      <c r="H207" s="86"/>
      <c r="I207" s="86"/>
      <c r="J207" s="86">
        <f t="shared" si="20"/>
        <v>0</v>
      </c>
      <c r="K207" s="84">
        <f t="shared" si="23"/>
        <v>50375</v>
      </c>
      <c r="M207" s="36"/>
      <c r="O207" s="40"/>
      <c r="P207" s="40"/>
      <c r="Q207" s="40"/>
      <c r="R207" s="40"/>
      <c r="S207" s="40"/>
      <c r="T207" s="40"/>
      <c r="U207" s="40"/>
      <c r="V207" s="36"/>
      <c r="W207" s="36"/>
      <c r="X207" s="36"/>
      <c r="Y207" s="36"/>
      <c r="Z207" s="36"/>
      <c r="AB207" s="36"/>
      <c r="AC207" s="36"/>
      <c r="AD207" s="36"/>
      <c r="AE207" s="49"/>
      <c r="AF207" s="36"/>
      <c r="AG207" s="41"/>
      <c r="AH207" s="41"/>
      <c r="AI207" s="36"/>
      <c r="AQ207" s="36"/>
      <c r="AR207" s="36"/>
      <c r="AS207" s="36"/>
      <c r="AT207" s="36"/>
      <c r="AU207" s="36"/>
      <c r="AW207" s="36"/>
      <c r="AX207" s="36"/>
      <c r="AY207" s="36"/>
      <c r="AZ207" s="36"/>
      <c r="BA207" s="36"/>
      <c r="BB207" s="36"/>
      <c r="BC207" s="36"/>
    </row>
    <row r="208" spans="1:55" x14ac:dyDescent="0.25">
      <c r="A208" s="60">
        <v>198</v>
      </c>
      <c r="B208" s="86">
        <f t="shared" si="21"/>
        <v>0</v>
      </c>
      <c r="C208" s="86">
        <f t="shared" si="18"/>
        <v>0</v>
      </c>
      <c r="D208" s="86">
        <f t="shared" si="19"/>
        <v>0</v>
      </c>
      <c r="E208" s="86"/>
      <c r="F208" s="86">
        <f t="shared" si="22"/>
        <v>0</v>
      </c>
      <c r="G208" s="86"/>
      <c r="H208" s="86"/>
      <c r="I208" s="86"/>
      <c r="J208" s="86">
        <f t="shared" si="20"/>
        <v>0</v>
      </c>
      <c r="K208" s="84">
        <f t="shared" si="23"/>
        <v>50406</v>
      </c>
      <c r="M208" s="36"/>
      <c r="O208" s="40"/>
      <c r="P208" s="40"/>
      <c r="Q208" s="40"/>
      <c r="R208" s="40"/>
      <c r="S208" s="40"/>
      <c r="T208" s="40"/>
      <c r="U208" s="40"/>
      <c r="V208" s="36"/>
      <c r="W208" s="36"/>
      <c r="X208" s="36"/>
      <c r="Y208" s="36"/>
      <c r="Z208" s="36"/>
      <c r="AB208" s="36"/>
      <c r="AC208" s="36"/>
      <c r="AD208" s="36"/>
      <c r="AE208" s="49"/>
      <c r="AF208" s="36"/>
      <c r="AG208" s="41"/>
      <c r="AH208" s="41"/>
      <c r="AI208" s="36"/>
      <c r="AQ208" s="36"/>
      <c r="AR208" s="36"/>
      <c r="AS208" s="36"/>
      <c r="AT208" s="36"/>
      <c r="AU208" s="36"/>
      <c r="AW208" s="36"/>
      <c r="AX208" s="36"/>
      <c r="AY208" s="36"/>
      <c r="AZ208" s="36"/>
      <c r="BA208" s="36"/>
      <c r="BB208" s="36"/>
      <c r="BC208" s="36"/>
    </row>
    <row r="209" spans="1:55" x14ac:dyDescent="0.25">
      <c r="A209" s="60">
        <v>199</v>
      </c>
      <c r="B209" s="86">
        <f t="shared" si="21"/>
        <v>0</v>
      </c>
      <c r="C209" s="86">
        <f t="shared" si="18"/>
        <v>0</v>
      </c>
      <c r="D209" s="86">
        <f t="shared" si="19"/>
        <v>0</v>
      </c>
      <c r="E209" s="86"/>
      <c r="F209" s="86">
        <f t="shared" si="22"/>
        <v>0</v>
      </c>
      <c r="G209" s="86"/>
      <c r="H209" s="86"/>
      <c r="I209" s="86"/>
      <c r="J209" s="86">
        <f t="shared" si="20"/>
        <v>0</v>
      </c>
      <c r="K209" s="84">
        <f t="shared" si="23"/>
        <v>50437</v>
      </c>
      <c r="M209" s="36"/>
      <c r="O209" s="40"/>
      <c r="P209" s="40"/>
      <c r="Q209" s="40"/>
      <c r="R209" s="40"/>
      <c r="S209" s="40"/>
      <c r="T209" s="40"/>
      <c r="U209" s="40"/>
      <c r="V209" s="36"/>
      <c r="W209" s="36"/>
      <c r="X209" s="36"/>
      <c r="Y209" s="36"/>
      <c r="Z209" s="36"/>
      <c r="AB209" s="36"/>
      <c r="AC209" s="36"/>
      <c r="AD209" s="36"/>
      <c r="AE209" s="49"/>
      <c r="AF209" s="36"/>
      <c r="AG209" s="41"/>
      <c r="AH209" s="41"/>
      <c r="AI209" s="36"/>
      <c r="AQ209" s="36"/>
      <c r="AR209" s="36"/>
      <c r="AS209" s="36"/>
      <c r="AT209" s="36"/>
      <c r="AU209" s="36"/>
      <c r="AW209" s="36"/>
      <c r="AX209" s="36"/>
      <c r="AY209" s="36"/>
      <c r="AZ209" s="36"/>
      <c r="BA209" s="36"/>
      <c r="BB209" s="36"/>
      <c r="BC209" s="36"/>
    </row>
    <row r="210" spans="1:55" x14ac:dyDescent="0.25">
      <c r="A210" s="60">
        <v>200</v>
      </c>
      <c r="B210" s="86">
        <f t="shared" si="21"/>
        <v>0</v>
      </c>
      <c r="C210" s="86">
        <f t="shared" si="18"/>
        <v>0</v>
      </c>
      <c r="D210" s="86">
        <f t="shared" si="19"/>
        <v>0</v>
      </c>
      <c r="E210" s="86"/>
      <c r="F210" s="86">
        <f t="shared" si="22"/>
        <v>0</v>
      </c>
      <c r="G210" s="86"/>
      <c r="H210" s="86"/>
      <c r="I210" s="86"/>
      <c r="J210" s="86">
        <f t="shared" si="20"/>
        <v>0</v>
      </c>
      <c r="K210" s="84">
        <f t="shared" si="23"/>
        <v>50465</v>
      </c>
      <c r="M210" s="36"/>
      <c r="O210" s="40"/>
      <c r="P210" s="40"/>
      <c r="Q210" s="40"/>
      <c r="R210" s="40"/>
      <c r="S210" s="40"/>
      <c r="T210" s="40"/>
      <c r="U210" s="40"/>
      <c r="V210" s="36"/>
      <c r="W210" s="36"/>
      <c r="X210" s="36"/>
      <c r="Y210" s="36"/>
      <c r="Z210" s="36"/>
      <c r="AB210" s="36"/>
      <c r="AC210" s="36"/>
      <c r="AD210" s="36"/>
      <c r="AE210" s="49"/>
      <c r="AF210" s="36"/>
      <c r="AG210" s="41"/>
      <c r="AH210" s="41"/>
      <c r="AI210" s="36"/>
      <c r="AQ210" s="36"/>
      <c r="AR210" s="36"/>
      <c r="AS210" s="36"/>
      <c r="AT210" s="36"/>
      <c r="AU210" s="36"/>
      <c r="AW210" s="36"/>
      <c r="AX210" s="36"/>
      <c r="AY210" s="36"/>
      <c r="AZ210" s="36"/>
      <c r="BA210" s="36"/>
      <c r="BB210" s="36"/>
      <c r="BC210" s="36"/>
    </row>
    <row r="211" spans="1:55" x14ac:dyDescent="0.25">
      <c r="A211" s="60">
        <v>201</v>
      </c>
      <c r="B211" s="86">
        <f t="shared" si="21"/>
        <v>0</v>
      </c>
      <c r="C211" s="86">
        <f t="shared" si="18"/>
        <v>0</v>
      </c>
      <c r="D211" s="86">
        <f t="shared" si="19"/>
        <v>0</v>
      </c>
      <c r="E211" s="86"/>
      <c r="F211" s="86">
        <f t="shared" si="22"/>
        <v>0</v>
      </c>
      <c r="G211" s="86"/>
      <c r="H211" s="86"/>
      <c r="I211" s="86"/>
      <c r="J211" s="86">
        <f t="shared" si="20"/>
        <v>0</v>
      </c>
      <c r="K211" s="84">
        <f t="shared" si="23"/>
        <v>50496</v>
      </c>
      <c r="M211" s="36"/>
      <c r="O211" s="40"/>
      <c r="P211" s="40"/>
      <c r="Q211" s="40"/>
      <c r="R211" s="40"/>
      <c r="S211" s="40"/>
      <c r="T211" s="40"/>
      <c r="U211" s="40"/>
      <c r="V211" s="36"/>
      <c r="W211" s="36"/>
      <c r="X211" s="36"/>
      <c r="Y211" s="36"/>
      <c r="Z211" s="36"/>
      <c r="AB211" s="36"/>
      <c r="AC211" s="36"/>
      <c r="AD211" s="36"/>
      <c r="AE211" s="49"/>
      <c r="AF211" s="36"/>
      <c r="AG211" s="41"/>
      <c r="AH211" s="41"/>
      <c r="AI211" s="36"/>
      <c r="AQ211" s="36"/>
      <c r="AR211" s="36"/>
      <c r="AS211" s="36"/>
      <c r="AT211" s="36"/>
      <c r="AU211" s="36"/>
      <c r="AW211" s="36"/>
      <c r="AX211" s="36"/>
      <c r="AY211" s="36"/>
      <c r="AZ211" s="36"/>
      <c r="BA211" s="36"/>
      <c r="BB211" s="36"/>
      <c r="BC211" s="36"/>
    </row>
    <row r="212" spans="1:55" x14ac:dyDescent="0.25">
      <c r="A212" s="60">
        <v>202</v>
      </c>
      <c r="B212" s="86">
        <f t="shared" si="21"/>
        <v>0</v>
      </c>
      <c r="C212" s="86">
        <f t="shared" si="18"/>
        <v>0</v>
      </c>
      <c r="D212" s="86">
        <f t="shared" si="19"/>
        <v>0</v>
      </c>
      <c r="E212" s="86"/>
      <c r="F212" s="86">
        <f t="shared" si="22"/>
        <v>0</v>
      </c>
      <c r="G212" s="86"/>
      <c r="H212" s="86"/>
      <c r="I212" s="86"/>
      <c r="J212" s="86">
        <f t="shared" si="20"/>
        <v>0</v>
      </c>
      <c r="K212" s="84">
        <f t="shared" si="23"/>
        <v>50526</v>
      </c>
      <c r="M212" s="36"/>
      <c r="O212" s="40"/>
      <c r="P212" s="40"/>
      <c r="Q212" s="40"/>
      <c r="R212" s="40"/>
      <c r="S212" s="40"/>
      <c r="T212" s="40"/>
      <c r="U212" s="40"/>
      <c r="V212" s="36"/>
      <c r="W212" s="36"/>
      <c r="X212" s="36"/>
      <c r="Y212" s="36"/>
      <c r="Z212" s="36"/>
      <c r="AB212" s="36"/>
      <c r="AC212" s="36"/>
      <c r="AD212" s="36"/>
      <c r="AE212" s="49"/>
      <c r="AF212" s="36"/>
      <c r="AG212" s="41"/>
      <c r="AH212" s="41"/>
      <c r="AI212" s="36"/>
      <c r="AQ212" s="36"/>
      <c r="AR212" s="36"/>
      <c r="AS212" s="36"/>
      <c r="AT212" s="36"/>
      <c r="AU212" s="36"/>
      <c r="AW212" s="36"/>
      <c r="AX212" s="36"/>
      <c r="AY212" s="36"/>
      <c r="AZ212" s="36"/>
      <c r="BA212" s="36"/>
      <c r="BB212" s="36"/>
      <c r="BC212" s="36"/>
    </row>
    <row r="213" spans="1:55" x14ac:dyDescent="0.25">
      <c r="A213" s="60">
        <v>203</v>
      </c>
      <c r="B213" s="86">
        <f t="shared" si="21"/>
        <v>0</v>
      </c>
      <c r="C213" s="86">
        <f t="shared" si="18"/>
        <v>0</v>
      </c>
      <c r="D213" s="86">
        <f t="shared" si="19"/>
        <v>0</v>
      </c>
      <c r="E213" s="86"/>
      <c r="F213" s="86">
        <f t="shared" si="22"/>
        <v>0</v>
      </c>
      <c r="G213" s="86"/>
      <c r="H213" s="86"/>
      <c r="I213" s="86"/>
      <c r="J213" s="86">
        <f t="shared" si="20"/>
        <v>0</v>
      </c>
      <c r="K213" s="84">
        <f t="shared" si="23"/>
        <v>50557</v>
      </c>
      <c r="M213" s="36"/>
      <c r="O213" s="40"/>
      <c r="P213" s="40"/>
      <c r="Q213" s="40"/>
      <c r="R213" s="40"/>
      <c r="S213" s="40"/>
      <c r="T213" s="40"/>
      <c r="U213" s="40"/>
      <c r="V213" s="36"/>
      <c r="W213" s="36"/>
      <c r="X213" s="36"/>
      <c r="Y213" s="36"/>
      <c r="Z213" s="36"/>
      <c r="AB213" s="36"/>
      <c r="AC213" s="36"/>
      <c r="AD213" s="36"/>
      <c r="AE213" s="49"/>
      <c r="AF213" s="36"/>
      <c r="AG213" s="41"/>
      <c r="AH213" s="41"/>
      <c r="AI213" s="36"/>
      <c r="AQ213" s="36"/>
      <c r="AR213" s="36"/>
      <c r="AS213" s="36"/>
      <c r="AT213" s="36"/>
      <c r="AU213" s="36"/>
      <c r="AW213" s="36"/>
      <c r="AX213" s="36"/>
      <c r="AY213" s="36"/>
      <c r="AZ213" s="36"/>
      <c r="BA213" s="36"/>
      <c r="BB213" s="36"/>
      <c r="BC213" s="36"/>
    </row>
    <row r="214" spans="1:55" x14ac:dyDescent="0.25">
      <c r="A214" s="60">
        <v>204</v>
      </c>
      <c r="B214" s="86">
        <f t="shared" si="21"/>
        <v>0</v>
      </c>
      <c r="C214" s="86">
        <f t="shared" si="18"/>
        <v>0</v>
      </c>
      <c r="D214" s="86">
        <f t="shared" si="19"/>
        <v>0</v>
      </c>
      <c r="E214" s="86"/>
      <c r="F214" s="86">
        <f t="shared" si="22"/>
        <v>0</v>
      </c>
      <c r="G214" s="82">
        <f>IF(B214&gt;0,B214*$J$2,0)</f>
        <v>0</v>
      </c>
      <c r="H214" s="82">
        <f>IF(B214&gt;0,H202,0)</f>
        <v>0</v>
      </c>
      <c r="I214" s="86"/>
      <c r="J214" s="86">
        <f t="shared" si="20"/>
        <v>0</v>
      </c>
      <c r="K214" s="84">
        <f t="shared" si="23"/>
        <v>50587</v>
      </c>
      <c r="M214" s="36"/>
      <c r="O214" s="40"/>
      <c r="P214" s="40"/>
      <c r="Q214" s="40"/>
      <c r="R214" s="40"/>
      <c r="S214" s="40"/>
      <c r="T214" s="40"/>
      <c r="U214" s="40"/>
      <c r="V214" s="36"/>
      <c r="W214" s="36"/>
      <c r="X214" s="36"/>
      <c r="Y214" s="36"/>
      <c r="Z214" s="36"/>
      <c r="AB214" s="36"/>
      <c r="AC214" s="36"/>
      <c r="AD214" s="36"/>
      <c r="AE214" s="49"/>
      <c r="AF214" s="36"/>
      <c r="AG214" s="41"/>
      <c r="AH214" s="41"/>
      <c r="AI214" s="36"/>
      <c r="AQ214" s="36"/>
      <c r="AR214" s="36"/>
      <c r="AS214" s="36"/>
      <c r="AT214" s="36"/>
      <c r="AU214" s="36"/>
      <c r="AW214" s="36"/>
      <c r="AX214" s="36"/>
      <c r="AY214" s="36"/>
      <c r="AZ214" s="36"/>
      <c r="BA214" s="36"/>
      <c r="BB214" s="36"/>
      <c r="BC214" s="36"/>
    </row>
    <row r="215" spans="1:55" x14ac:dyDescent="0.25">
      <c r="A215" s="60">
        <v>205</v>
      </c>
      <c r="B215" s="86">
        <f t="shared" si="21"/>
        <v>0</v>
      </c>
      <c r="C215" s="86">
        <f t="shared" ref="C215:C250" si="24">MIN(B214,IF($D$4="Ануїтет",-PMT($G$2/12,$D$6-12,$B$22,0,0)-D215,$D$3/$D$6))</f>
        <v>0</v>
      </c>
      <c r="D215" s="86">
        <f t="shared" ref="D215:D250" si="25">B214*$G$2/12</f>
        <v>0</v>
      </c>
      <c r="E215" s="86"/>
      <c r="F215" s="86">
        <f t="shared" si="22"/>
        <v>0</v>
      </c>
      <c r="G215" s="86"/>
      <c r="H215" s="86"/>
      <c r="I215" s="86"/>
      <c r="J215" s="86">
        <f t="shared" si="20"/>
        <v>0</v>
      </c>
      <c r="K215" s="84">
        <f t="shared" si="23"/>
        <v>50618</v>
      </c>
      <c r="M215" s="36"/>
      <c r="O215" s="40"/>
      <c r="P215" s="40"/>
      <c r="Q215" s="40"/>
      <c r="R215" s="40"/>
      <c r="S215" s="40"/>
      <c r="T215" s="40"/>
      <c r="U215" s="40"/>
      <c r="V215" s="36"/>
      <c r="W215" s="36"/>
      <c r="X215" s="36"/>
      <c r="Y215" s="36"/>
      <c r="Z215" s="36"/>
      <c r="AB215" s="36"/>
      <c r="AC215" s="36"/>
      <c r="AD215" s="36"/>
      <c r="AE215" s="49"/>
      <c r="AF215" s="36"/>
      <c r="AG215" s="41"/>
      <c r="AH215" s="41"/>
      <c r="AI215" s="36"/>
      <c r="AQ215" s="36"/>
      <c r="AR215" s="36"/>
      <c r="AS215" s="36"/>
      <c r="AT215" s="36"/>
      <c r="AU215" s="36"/>
      <c r="AW215" s="36"/>
      <c r="AX215" s="36"/>
      <c r="AY215" s="36"/>
      <c r="AZ215" s="36"/>
      <c r="BA215" s="36"/>
      <c r="BB215" s="36"/>
      <c r="BC215" s="36"/>
    </row>
    <row r="216" spans="1:55" x14ac:dyDescent="0.25">
      <c r="A216" s="60">
        <v>206</v>
      </c>
      <c r="B216" s="86">
        <f t="shared" si="21"/>
        <v>0</v>
      </c>
      <c r="C216" s="86">
        <f t="shared" si="24"/>
        <v>0</v>
      </c>
      <c r="D216" s="86">
        <f t="shared" si="25"/>
        <v>0</v>
      </c>
      <c r="E216" s="86"/>
      <c r="F216" s="86">
        <f t="shared" si="22"/>
        <v>0</v>
      </c>
      <c r="G216" s="86"/>
      <c r="H216" s="86"/>
      <c r="I216" s="86"/>
      <c r="J216" s="86">
        <f t="shared" si="20"/>
        <v>0</v>
      </c>
      <c r="K216" s="84">
        <f t="shared" si="23"/>
        <v>50649</v>
      </c>
      <c r="M216" s="36"/>
      <c r="O216" s="40"/>
      <c r="P216" s="40"/>
      <c r="Q216" s="40"/>
      <c r="R216" s="40"/>
      <c r="S216" s="40"/>
      <c r="T216" s="40"/>
      <c r="U216" s="40"/>
      <c r="V216" s="36"/>
      <c r="W216" s="36"/>
      <c r="X216" s="36"/>
      <c r="Y216" s="36"/>
      <c r="Z216" s="36"/>
      <c r="AB216" s="36"/>
      <c r="AC216" s="36"/>
      <c r="AD216" s="36"/>
      <c r="AE216" s="49"/>
      <c r="AF216" s="36"/>
      <c r="AG216" s="41"/>
      <c r="AH216" s="41"/>
      <c r="AI216" s="36"/>
      <c r="AQ216" s="36"/>
      <c r="AR216" s="36"/>
      <c r="AS216" s="36"/>
      <c r="AT216" s="36"/>
      <c r="AU216" s="36"/>
      <c r="AW216" s="36"/>
      <c r="AX216" s="36"/>
      <c r="AY216" s="36"/>
      <c r="AZ216" s="36"/>
      <c r="BA216" s="36"/>
      <c r="BB216" s="36"/>
      <c r="BC216" s="36"/>
    </row>
    <row r="217" spans="1:55" x14ac:dyDescent="0.25">
      <c r="A217" s="60">
        <v>207</v>
      </c>
      <c r="B217" s="86">
        <f t="shared" si="21"/>
        <v>0</v>
      </c>
      <c r="C217" s="86">
        <f t="shared" si="24"/>
        <v>0</v>
      </c>
      <c r="D217" s="86">
        <f t="shared" si="25"/>
        <v>0</v>
      </c>
      <c r="E217" s="86"/>
      <c r="F217" s="86">
        <f t="shared" si="22"/>
        <v>0</v>
      </c>
      <c r="G217" s="86"/>
      <c r="H217" s="86"/>
      <c r="I217" s="86"/>
      <c r="J217" s="86">
        <f t="shared" si="20"/>
        <v>0</v>
      </c>
      <c r="K217" s="84">
        <f t="shared" si="23"/>
        <v>50679</v>
      </c>
      <c r="M217" s="36"/>
      <c r="O217" s="40"/>
      <c r="P217" s="40"/>
      <c r="Q217" s="40"/>
      <c r="R217" s="40"/>
      <c r="S217" s="40"/>
      <c r="T217" s="40"/>
      <c r="U217" s="40"/>
      <c r="V217" s="36"/>
      <c r="W217" s="36"/>
      <c r="X217" s="36"/>
      <c r="Y217" s="36"/>
      <c r="Z217" s="36"/>
      <c r="AB217" s="36"/>
      <c r="AC217" s="36"/>
      <c r="AD217" s="36"/>
      <c r="AE217" s="49"/>
      <c r="AF217" s="36"/>
      <c r="AG217" s="41"/>
      <c r="AH217" s="41"/>
      <c r="AI217" s="36"/>
      <c r="AQ217" s="36"/>
      <c r="AR217" s="36"/>
      <c r="AS217" s="36"/>
      <c r="AT217" s="36"/>
      <c r="AU217" s="36"/>
      <c r="AW217" s="36"/>
      <c r="AX217" s="36"/>
      <c r="AY217" s="36"/>
      <c r="AZ217" s="36"/>
      <c r="BA217" s="36"/>
      <c r="BB217" s="36"/>
      <c r="BC217" s="36"/>
    </row>
    <row r="218" spans="1:55" x14ac:dyDescent="0.25">
      <c r="A218" s="60">
        <v>208</v>
      </c>
      <c r="B218" s="86">
        <f t="shared" si="21"/>
        <v>0</v>
      </c>
      <c r="C218" s="86">
        <f t="shared" si="24"/>
        <v>0</v>
      </c>
      <c r="D218" s="86">
        <f t="shared" si="25"/>
        <v>0</v>
      </c>
      <c r="E218" s="86"/>
      <c r="F218" s="86">
        <f t="shared" si="22"/>
        <v>0</v>
      </c>
      <c r="G218" s="86"/>
      <c r="H218" s="86"/>
      <c r="I218" s="86"/>
      <c r="J218" s="86">
        <f t="shared" si="20"/>
        <v>0</v>
      </c>
      <c r="K218" s="84">
        <f t="shared" si="23"/>
        <v>50710</v>
      </c>
      <c r="M218" s="36"/>
      <c r="O218" s="40"/>
      <c r="P218" s="40"/>
      <c r="Q218" s="40"/>
      <c r="R218" s="40"/>
      <c r="S218" s="40"/>
      <c r="T218" s="40"/>
      <c r="U218" s="40"/>
      <c r="V218" s="36"/>
      <c r="W218" s="36"/>
      <c r="X218" s="36"/>
      <c r="Y218" s="36"/>
      <c r="Z218" s="36"/>
      <c r="AB218" s="36"/>
      <c r="AC218" s="36"/>
      <c r="AD218" s="36"/>
      <c r="AE218" s="49"/>
      <c r="AF218" s="36"/>
      <c r="AG218" s="41"/>
      <c r="AH218" s="41"/>
      <c r="AI218" s="36"/>
      <c r="AQ218" s="36"/>
      <c r="AR218" s="36"/>
      <c r="AS218" s="36"/>
      <c r="AT218" s="36"/>
      <c r="AU218" s="36"/>
      <c r="AW218" s="36"/>
      <c r="AX218" s="36"/>
      <c r="AY218" s="36"/>
      <c r="AZ218" s="36"/>
      <c r="BA218" s="36"/>
      <c r="BB218" s="36"/>
      <c r="BC218" s="36"/>
    </row>
    <row r="219" spans="1:55" x14ac:dyDescent="0.25">
      <c r="A219" s="60">
        <v>209</v>
      </c>
      <c r="B219" s="86">
        <f t="shared" si="21"/>
        <v>0</v>
      </c>
      <c r="C219" s="86">
        <f t="shared" si="24"/>
        <v>0</v>
      </c>
      <c r="D219" s="86">
        <f t="shared" si="25"/>
        <v>0</v>
      </c>
      <c r="E219" s="86"/>
      <c r="F219" s="86">
        <f t="shared" si="22"/>
        <v>0</v>
      </c>
      <c r="G219" s="86"/>
      <c r="H219" s="86"/>
      <c r="I219" s="86"/>
      <c r="J219" s="86">
        <f t="shared" si="20"/>
        <v>0</v>
      </c>
      <c r="K219" s="84">
        <f t="shared" si="23"/>
        <v>50740</v>
      </c>
      <c r="M219" s="36"/>
      <c r="O219" s="40"/>
      <c r="P219" s="40"/>
      <c r="Q219" s="40"/>
      <c r="R219" s="40"/>
      <c r="S219" s="40"/>
      <c r="T219" s="40"/>
      <c r="U219" s="40"/>
      <c r="V219" s="36"/>
      <c r="W219" s="36"/>
      <c r="X219" s="36"/>
      <c r="Y219" s="36"/>
      <c r="Z219" s="36"/>
      <c r="AB219" s="36"/>
      <c r="AC219" s="36"/>
      <c r="AD219" s="36"/>
      <c r="AE219" s="49"/>
      <c r="AF219" s="36"/>
      <c r="AG219" s="41"/>
      <c r="AH219" s="41"/>
      <c r="AI219" s="36"/>
      <c r="AQ219" s="36"/>
      <c r="AR219" s="36"/>
      <c r="AS219" s="36"/>
      <c r="AT219" s="36"/>
      <c r="AU219" s="36"/>
      <c r="AW219" s="36"/>
      <c r="AX219" s="36"/>
      <c r="AY219" s="36"/>
      <c r="AZ219" s="36"/>
      <c r="BA219" s="36"/>
      <c r="BB219" s="36"/>
      <c r="BC219" s="36"/>
    </row>
    <row r="220" spans="1:55" x14ac:dyDescent="0.25">
      <c r="A220" s="60">
        <v>210</v>
      </c>
      <c r="B220" s="86">
        <f t="shared" si="21"/>
        <v>0</v>
      </c>
      <c r="C220" s="86">
        <f t="shared" si="24"/>
        <v>0</v>
      </c>
      <c r="D220" s="86">
        <f t="shared" si="25"/>
        <v>0</v>
      </c>
      <c r="E220" s="86"/>
      <c r="F220" s="86">
        <f t="shared" si="22"/>
        <v>0</v>
      </c>
      <c r="G220" s="90"/>
      <c r="H220" s="90"/>
      <c r="I220" s="86"/>
      <c r="J220" s="86">
        <f t="shared" si="20"/>
        <v>0</v>
      </c>
      <c r="K220" s="84">
        <f t="shared" si="23"/>
        <v>50771</v>
      </c>
      <c r="M220" s="36"/>
      <c r="O220" s="40"/>
      <c r="P220" s="40"/>
      <c r="Q220" s="40"/>
      <c r="R220" s="40"/>
      <c r="S220" s="40"/>
      <c r="T220" s="40"/>
      <c r="U220" s="40"/>
      <c r="V220" s="36"/>
      <c r="W220" s="36"/>
      <c r="X220" s="36"/>
      <c r="Y220" s="36"/>
      <c r="Z220" s="36"/>
      <c r="AB220" s="36"/>
      <c r="AC220" s="36"/>
      <c r="AD220" s="36"/>
      <c r="AE220" s="49"/>
      <c r="AF220" s="36"/>
      <c r="AG220" s="41"/>
      <c r="AH220" s="41"/>
      <c r="AI220" s="36"/>
      <c r="AQ220" s="36"/>
      <c r="AR220" s="36"/>
      <c r="AS220" s="36"/>
      <c r="AT220" s="36"/>
      <c r="AU220" s="36"/>
      <c r="AW220" s="36"/>
      <c r="AX220" s="36"/>
      <c r="AY220" s="36"/>
      <c r="AZ220" s="36"/>
      <c r="BA220" s="36"/>
      <c r="BB220" s="36"/>
      <c r="BC220" s="36"/>
    </row>
    <row r="221" spans="1:55" x14ac:dyDescent="0.25">
      <c r="A221" s="60">
        <v>211</v>
      </c>
      <c r="B221" s="86">
        <f t="shared" si="21"/>
        <v>0</v>
      </c>
      <c r="C221" s="86">
        <f t="shared" si="24"/>
        <v>0</v>
      </c>
      <c r="D221" s="86">
        <f t="shared" si="25"/>
        <v>0</v>
      </c>
      <c r="E221" s="86"/>
      <c r="F221" s="86">
        <f t="shared" si="22"/>
        <v>0</v>
      </c>
      <c r="G221" s="86"/>
      <c r="H221" s="86"/>
      <c r="I221" s="86"/>
      <c r="J221" s="86">
        <f t="shared" si="20"/>
        <v>0</v>
      </c>
      <c r="K221" s="84">
        <f t="shared" si="23"/>
        <v>50802</v>
      </c>
      <c r="M221" s="36"/>
      <c r="O221" s="40"/>
      <c r="P221" s="40"/>
      <c r="Q221" s="40"/>
      <c r="R221" s="40"/>
      <c r="S221" s="40"/>
      <c r="T221" s="40"/>
      <c r="U221" s="40"/>
      <c r="V221" s="36"/>
      <c r="W221" s="36"/>
      <c r="X221" s="36"/>
      <c r="Y221" s="36"/>
      <c r="Z221" s="36"/>
      <c r="AB221" s="36"/>
      <c r="AC221" s="36"/>
      <c r="AD221" s="36"/>
      <c r="AE221" s="49"/>
      <c r="AF221" s="36"/>
      <c r="AG221" s="41"/>
      <c r="AH221" s="41"/>
      <c r="AI221" s="36"/>
      <c r="AQ221" s="36"/>
      <c r="AR221" s="36"/>
      <c r="AS221" s="36"/>
      <c r="AT221" s="36"/>
      <c r="AU221" s="36"/>
      <c r="AW221" s="36"/>
      <c r="AX221" s="36"/>
      <c r="AY221" s="36"/>
      <c r="AZ221" s="36"/>
      <c r="BA221" s="36"/>
      <c r="BB221" s="36"/>
      <c r="BC221" s="36"/>
    </row>
    <row r="222" spans="1:55" x14ac:dyDescent="0.25">
      <c r="A222" s="60">
        <v>212</v>
      </c>
      <c r="B222" s="86">
        <f t="shared" si="21"/>
        <v>0</v>
      </c>
      <c r="C222" s="86">
        <f t="shared" si="24"/>
        <v>0</v>
      </c>
      <c r="D222" s="86">
        <f t="shared" si="25"/>
        <v>0</v>
      </c>
      <c r="E222" s="86"/>
      <c r="F222" s="86">
        <f t="shared" si="22"/>
        <v>0</v>
      </c>
      <c r="G222" s="86"/>
      <c r="H222" s="86"/>
      <c r="I222" s="86"/>
      <c r="J222" s="86">
        <f t="shared" si="20"/>
        <v>0</v>
      </c>
      <c r="K222" s="84">
        <f t="shared" si="23"/>
        <v>50830</v>
      </c>
      <c r="M222" s="36"/>
      <c r="O222" s="40"/>
      <c r="P222" s="40"/>
      <c r="Q222" s="40"/>
      <c r="R222" s="40"/>
      <c r="S222" s="40"/>
      <c r="T222" s="40"/>
      <c r="U222" s="40"/>
      <c r="V222" s="36"/>
      <c r="W222" s="36"/>
      <c r="X222" s="36"/>
      <c r="Y222" s="36"/>
      <c r="Z222" s="36"/>
      <c r="AB222" s="36"/>
      <c r="AC222" s="36"/>
      <c r="AD222" s="36"/>
      <c r="AE222" s="49"/>
      <c r="AF222" s="36"/>
      <c r="AG222" s="41"/>
      <c r="AH222" s="41"/>
      <c r="AI222" s="36"/>
      <c r="AQ222" s="36"/>
      <c r="AR222" s="36"/>
      <c r="AS222" s="36"/>
      <c r="AT222" s="36"/>
      <c r="AU222" s="36"/>
      <c r="AW222" s="36"/>
      <c r="AX222" s="36"/>
      <c r="AY222" s="36"/>
      <c r="AZ222" s="36"/>
      <c r="BA222" s="36"/>
      <c r="BB222" s="36"/>
      <c r="BC222" s="36"/>
    </row>
    <row r="223" spans="1:55" x14ac:dyDescent="0.25">
      <c r="A223" s="60">
        <v>213</v>
      </c>
      <c r="B223" s="86">
        <f t="shared" si="21"/>
        <v>0</v>
      </c>
      <c r="C223" s="86">
        <f t="shared" si="24"/>
        <v>0</v>
      </c>
      <c r="D223" s="86">
        <f t="shared" si="25"/>
        <v>0</v>
      </c>
      <c r="E223" s="86"/>
      <c r="F223" s="86">
        <f t="shared" si="22"/>
        <v>0</v>
      </c>
      <c r="G223" s="86"/>
      <c r="H223" s="86"/>
      <c r="I223" s="86"/>
      <c r="J223" s="86">
        <f t="shared" si="20"/>
        <v>0</v>
      </c>
      <c r="K223" s="84">
        <f t="shared" si="23"/>
        <v>50861</v>
      </c>
      <c r="M223" s="36"/>
      <c r="O223" s="40"/>
      <c r="P223" s="40"/>
      <c r="Q223" s="40"/>
      <c r="R223" s="40"/>
      <c r="S223" s="40"/>
      <c r="T223" s="40"/>
      <c r="U223" s="40"/>
      <c r="V223" s="36"/>
      <c r="W223" s="36"/>
      <c r="X223" s="36"/>
      <c r="Y223" s="36"/>
      <c r="Z223" s="36"/>
      <c r="AB223" s="36"/>
      <c r="AC223" s="36"/>
      <c r="AD223" s="36"/>
      <c r="AE223" s="49"/>
      <c r="AF223" s="36"/>
      <c r="AG223" s="41"/>
      <c r="AH223" s="41"/>
      <c r="AI223" s="36"/>
      <c r="AQ223" s="36"/>
      <c r="AR223" s="36"/>
      <c r="AS223" s="36"/>
      <c r="AT223" s="36"/>
      <c r="AU223" s="36"/>
      <c r="AW223" s="36"/>
      <c r="AX223" s="36"/>
      <c r="AY223" s="36"/>
      <c r="AZ223" s="36"/>
      <c r="BA223" s="36"/>
      <c r="BB223" s="36"/>
      <c r="BC223" s="36"/>
    </row>
    <row r="224" spans="1:55" x14ac:dyDescent="0.25">
      <c r="A224" s="60">
        <v>214</v>
      </c>
      <c r="B224" s="86">
        <f t="shared" si="21"/>
        <v>0</v>
      </c>
      <c r="C224" s="86">
        <f t="shared" si="24"/>
        <v>0</v>
      </c>
      <c r="D224" s="86">
        <f t="shared" si="25"/>
        <v>0</v>
      </c>
      <c r="E224" s="86"/>
      <c r="F224" s="86">
        <f t="shared" si="22"/>
        <v>0</v>
      </c>
      <c r="G224" s="86"/>
      <c r="H224" s="86"/>
      <c r="I224" s="86"/>
      <c r="J224" s="86">
        <f t="shared" si="20"/>
        <v>0</v>
      </c>
      <c r="K224" s="84">
        <f t="shared" si="23"/>
        <v>50891</v>
      </c>
      <c r="M224" s="36"/>
      <c r="O224" s="40"/>
      <c r="P224" s="40"/>
      <c r="Q224" s="40"/>
      <c r="R224" s="40"/>
      <c r="S224" s="40"/>
      <c r="T224" s="40"/>
      <c r="U224" s="40"/>
      <c r="V224" s="36"/>
      <c r="W224" s="36"/>
      <c r="X224" s="36"/>
      <c r="Y224" s="36"/>
      <c r="Z224" s="36"/>
      <c r="AB224" s="36"/>
      <c r="AC224" s="36"/>
      <c r="AD224" s="36"/>
      <c r="AE224" s="49"/>
      <c r="AF224" s="36"/>
      <c r="AG224" s="41"/>
      <c r="AH224" s="41"/>
      <c r="AI224" s="36"/>
      <c r="AQ224" s="36"/>
      <c r="AR224" s="36"/>
      <c r="AS224" s="36"/>
      <c r="AT224" s="36"/>
      <c r="AU224" s="36"/>
      <c r="AW224" s="36"/>
      <c r="AX224" s="36"/>
      <c r="AY224" s="36"/>
      <c r="AZ224" s="36"/>
      <c r="BA224" s="36"/>
      <c r="BB224" s="36"/>
      <c r="BC224" s="36"/>
    </row>
    <row r="225" spans="1:55" x14ac:dyDescent="0.25">
      <c r="A225" s="60">
        <v>215</v>
      </c>
      <c r="B225" s="86">
        <f t="shared" si="21"/>
        <v>0</v>
      </c>
      <c r="C225" s="86">
        <f t="shared" si="24"/>
        <v>0</v>
      </c>
      <c r="D225" s="86">
        <f t="shared" si="25"/>
        <v>0</v>
      </c>
      <c r="E225" s="86"/>
      <c r="F225" s="86">
        <f t="shared" si="22"/>
        <v>0</v>
      </c>
      <c r="G225" s="86"/>
      <c r="H225" s="86"/>
      <c r="I225" s="86"/>
      <c r="J225" s="86">
        <f t="shared" si="20"/>
        <v>0</v>
      </c>
      <c r="K225" s="84">
        <f t="shared" si="23"/>
        <v>50922</v>
      </c>
      <c r="M225" s="36"/>
      <c r="O225" s="40"/>
      <c r="P225" s="40"/>
      <c r="Q225" s="40"/>
      <c r="R225" s="40"/>
      <c r="S225" s="40"/>
      <c r="T225" s="40"/>
      <c r="U225" s="40"/>
      <c r="V225" s="36"/>
      <c r="W225" s="36"/>
      <c r="X225" s="36"/>
      <c r="Y225" s="36"/>
      <c r="Z225" s="36"/>
      <c r="AB225" s="36"/>
      <c r="AC225" s="36"/>
      <c r="AD225" s="36"/>
      <c r="AE225" s="49"/>
      <c r="AF225" s="36"/>
      <c r="AG225" s="41"/>
      <c r="AH225" s="41"/>
      <c r="AI225" s="36"/>
      <c r="AQ225" s="36"/>
      <c r="AR225" s="36"/>
      <c r="AS225" s="36"/>
      <c r="AT225" s="36"/>
      <c r="AU225" s="36"/>
      <c r="AW225" s="36"/>
      <c r="AX225" s="36"/>
      <c r="AY225" s="36"/>
      <c r="AZ225" s="36"/>
      <c r="BA225" s="36"/>
      <c r="BB225" s="36"/>
      <c r="BC225" s="36"/>
    </row>
    <row r="226" spans="1:55" x14ac:dyDescent="0.25">
      <c r="A226" s="60">
        <v>216</v>
      </c>
      <c r="B226" s="86">
        <f t="shared" si="21"/>
        <v>0</v>
      </c>
      <c r="C226" s="86">
        <f t="shared" si="24"/>
        <v>0</v>
      </c>
      <c r="D226" s="86">
        <f t="shared" si="25"/>
        <v>0</v>
      </c>
      <c r="E226" s="86"/>
      <c r="F226" s="86">
        <f t="shared" si="22"/>
        <v>0</v>
      </c>
      <c r="G226" s="82">
        <f>IF(B226&gt;0,B226*$J$2,0)</f>
        <v>0</v>
      </c>
      <c r="H226" s="82">
        <f>IF(B226&gt;0,H214,0)</f>
        <v>0</v>
      </c>
      <c r="I226" s="86"/>
      <c r="J226" s="86">
        <f t="shared" si="20"/>
        <v>0</v>
      </c>
      <c r="K226" s="84">
        <f t="shared" si="23"/>
        <v>50952</v>
      </c>
      <c r="M226" s="36"/>
      <c r="O226" s="40"/>
      <c r="P226" s="40"/>
      <c r="Q226" s="40"/>
      <c r="R226" s="40"/>
      <c r="S226" s="40"/>
      <c r="T226" s="40"/>
      <c r="U226" s="40"/>
      <c r="V226" s="36"/>
      <c r="W226" s="36"/>
      <c r="X226" s="36"/>
      <c r="Y226" s="36"/>
      <c r="Z226" s="36"/>
      <c r="AB226" s="36"/>
      <c r="AC226" s="36"/>
      <c r="AD226" s="36"/>
      <c r="AE226" s="49"/>
      <c r="AF226" s="36"/>
      <c r="AG226" s="41"/>
      <c r="AH226" s="41"/>
      <c r="AI226" s="36"/>
      <c r="AQ226" s="36"/>
      <c r="AR226" s="36"/>
      <c r="AS226" s="36"/>
      <c r="AT226" s="36"/>
      <c r="AU226" s="36"/>
      <c r="AW226" s="36"/>
      <c r="AX226" s="36"/>
      <c r="AY226" s="36"/>
      <c r="AZ226" s="36"/>
      <c r="BA226" s="36"/>
      <c r="BB226" s="36"/>
      <c r="BC226" s="36"/>
    </row>
    <row r="227" spans="1:55" x14ac:dyDescent="0.25">
      <c r="A227" s="60">
        <v>217</v>
      </c>
      <c r="B227" s="86">
        <f t="shared" si="21"/>
        <v>0</v>
      </c>
      <c r="C227" s="86">
        <f t="shared" si="24"/>
        <v>0</v>
      </c>
      <c r="D227" s="86">
        <f t="shared" si="25"/>
        <v>0</v>
      </c>
      <c r="E227" s="86"/>
      <c r="F227" s="86">
        <f t="shared" si="22"/>
        <v>0</v>
      </c>
      <c r="G227" s="86"/>
      <c r="H227" s="86"/>
      <c r="I227" s="86"/>
      <c r="J227" s="86">
        <f t="shared" si="20"/>
        <v>0</v>
      </c>
      <c r="K227" s="84">
        <f t="shared" si="23"/>
        <v>50983</v>
      </c>
      <c r="M227" s="36"/>
      <c r="O227" s="40"/>
      <c r="P227" s="40"/>
      <c r="Q227" s="40"/>
      <c r="R227" s="40"/>
      <c r="S227" s="40"/>
      <c r="T227" s="40"/>
      <c r="U227" s="40"/>
      <c r="V227" s="36"/>
      <c r="W227" s="36"/>
      <c r="X227" s="36"/>
      <c r="Y227" s="36"/>
      <c r="Z227" s="36"/>
      <c r="AB227" s="36"/>
      <c r="AC227" s="36"/>
      <c r="AD227" s="36"/>
      <c r="AE227" s="49"/>
      <c r="AF227" s="36"/>
      <c r="AG227" s="41"/>
      <c r="AH227" s="41"/>
      <c r="AI227" s="36"/>
      <c r="AQ227" s="36"/>
      <c r="AR227" s="36"/>
      <c r="AS227" s="36"/>
      <c r="AT227" s="36"/>
      <c r="AU227" s="36"/>
      <c r="AW227" s="36"/>
      <c r="AX227" s="36"/>
      <c r="AY227" s="36"/>
      <c r="AZ227" s="36"/>
      <c r="BA227" s="36"/>
      <c r="BB227" s="36"/>
      <c r="BC227" s="36"/>
    </row>
    <row r="228" spans="1:55" x14ac:dyDescent="0.25">
      <c r="A228" s="60">
        <v>218</v>
      </c>
      <c r="B228" s="86">
        <f t="shared" si="21"/>
        <v>0</v>
      </c>
      <c r="C228" s="86">
        <f t="shared" si="24"/>
        <v>0</v>
      </c>
      <c r="D228" s="86">
        <f t="shared" si="25"/>
        <v>0</v>
      </c>
      <c r="E228" s="86"/>
      <c r="F228" s="86">
        <f t="shared" si="22"/>
        <v>0</v>
      </c>
      <c r="G228" s="86"/>
      <c r="H228" s="86"/>
      <c r="I228" s="86"/>
      <c r="J228" s="86">
        <f t="shared" si="20"/>
        <v>0</v>
      </c>
      <c r="K228" s="84">
        <f t="shared" si="23"/>
        <v>51014</v>
      </c>
      <c r="M228" s="36"/>
      <c r="O228" s="40"/>
      <c r="P228" s="40"/>
      <c r="Q228" s="40"/>
      <c r="R228" s="40"/>
      <c r="S228" s="40"/>
      <c r="T228" s="40"/>
      <c r="U228" s="40"/>
      <c r="V228" s="36"/>
      <c r="W228" s="36"/>
      <c r="X228" s="36"/>
      <c r="Y228" s="36"/>
      <c r="Z228" s="36"/>
      <c r="AB228" s="36"/>
      <c r="AC228" s="36"/>
      <c r="AD228" s="36"/>
      <c r="AE228" s="49"/>
      <c r="AF228" s="36"/>
      <c r="AG228" s="41"/>
      <c r="AH228" s="41"/>
      <c r="AI228" s="36"/>
      <c r="AQ228" s="36"/>
      <c r="AR228" s="36"/>
      <c r="AS228" s="36"/>
      <c r="AT228" s="36"/>
      <c r="AU228" s="36"/>
      <c r="AW228" s="36"/>
      <c r="AX228" s="36"/>
      <c r="AY228" s="36"/>
      <c r="AZ228" s="36"/>
      <c r="BA228" s="36"/>
      <c r="BB228" s="36"/>
      <c r="BC228" s="36"/>
    </row>
    <row r="229" spans="1:55" x14ac:dyDescent="0.25">
      <c r="A229" s="60">
        <v>219</v>
      </c>
      <c r="B229" s="86">
        <f t="shared" si="21"/>
        <v>0</v>
      </c>
      <c r="C229" s="86">
        <f t="shared" si="24"/>
        <v>0</v>
      </c>
      <c r="D229" s="86">
        <f t="shared" si="25"/>
        <v>0</v>
      </c>
      <c r="E229" s="86"/>
      <c r="F229" s="86">
        <f t="shared" si="22"/>
        <v>0</v>
      </c>
      <c r="G229" s="86"/>
      <c r="H229" s="86"/>
      <c r="I229" s="86"/>
      <c r="J229" s="86">
        <f t="shared" si="20"/>
        <v>0</v>
      </c>
      <c r="K229" s="84">
        <f t="shared" si="23"/>
        <v>51044</v>
      </c>
      <c r="M229" s="36"/>
      <c r="O229" s="40"/>
      <c r="P229" s="40"/>
      <c r="Q229" s="40"/>
      <c r="R229" s="40"/>
      <c r="S229" s="40"/>
      <c r="T229" s="40"/>
      <c r="U229" s="40"/>
      <c r="V229" s="36"/>
      <c r="W229" s="36"/>
      <c r="X229" s="36"/>
      <c r="Y229" s="36"/>
      <c r="Z229" s="36"/>
      <c r="AB229" s="36"/>
      <c r="AC229" s="36"/>
      <c r="AD229" s="36"/>
      <c r="AE229" s="49"/>
      <c r="AF229" s="36"/>
      <c r="AG229" s="41"/>
      <c r="AH229" s="41"/>
      <c r="AI229" s="36"/>
      <c r="AQ229" s="36"/>
      <c r="AR229" s="36"/>
      <c r="AS229" s="36"/>
      <c r="AT229" s="36"/>
      <c r="AU229" s="36"/>
      <c r="AW229" s="36"/>
      <c r="AX229" s="36"/>
      <c r="AY229" s="36"/>
      <c r="AZ229" s="36"/>
      <c r="BA229" s="36"/>
      <c r="BB229" s="36"/>
      <c r="BC229" s="36"/>
    </row>
    <row r="230" spans="1:55" x14ac:dyDescent="0.25">
      <c r="A230" s="60">
        <v>220</v>
      </c>
      <c r="B230" s="86">
        <f t="shared" si="21"/>
        <v>0</v>
      </c>
      <c r="C230" s="86">
        <f t="shared" si="24"/>
        <v>0</v>
      </c>
      <c r="D230" s="86">
        <f t="shared" si="25"/>
        <v>0</v>
      </c>
      <c r="E230" s="86"/>
      <c r="F230" s="86">
        <f t="shared" si="22"/>
        <v>0</v>
      </c>
      <c r="G230" s="86"/>
      <c r="H230" s="86"/>
      <c r="I230" s="86"/>
      <c r="J230" s="86">
        <f t="shared" si="20"/>
        <v>0</v>
      </c>
      <c r="K230" s="84">
        <f t="shared" si="23"/>
        <v>51075</v>
      </c>
      <c r="M230" s="36"/>
      <c r="O230" s="40"/>
      <c r="P230" s="40"/>
      <c r="Q230" s="40"/>
      <c r="R230" s="40"/>
      <c r="S230" s="40"/>
      <c r="T230" s="40"/>
      <c r="U230" s="40"/>
      <c r="V230" s="36"/>
      <c r="W230" s="36"/>
      <c r="X230" s="36"/>
      <c r="Y230" s="36"/>
      <c r="Z230" s="36"/>
      <c r="AB230" s="36"/>
      <c r="AC230" s="36"/>
      <c r="AD230" s="36"/>
      <c r="AE230" s="49"/>
      <c r="AF230" s="36"/>
      <c r="AG230" s="41"/>
      <c r="AH230" s="41"/>
      <c r="AI230" s="36"/>
      <c r="AQ230" s="36"/>
      <c r="AR230" s="36"/>
      <c r="AS230" s="36"/>
      <c r="AT230" s="36"/>
      <c r="AU230" s="36"/>
      <c r="AW230" s="36"/>
      <c r="AX230" s="36"/>
      <c r="AY230" s="36"/>
      <c r="AZ230" s="36"/>
      <c r="BA230" s="36"/>
      <c r="BB230" s="36"/>
      <c r="BC230" s="36"/>
    </row>
    <row r="231" spans="1:55" x14ac:dyDescent="0.25">
      <c r="A231" s="60">
        <v>221</v>
      </c>
      <c r="B231" s="86">
        <f t="shared" si="21"/>
        <v>0</v>
      </c>
      <c r="C231" s="86">
        <f t="shared" si="24"/>
        <v>0</v>
      </c>
      <c r="D231" s="86">
        <f t="shared" si="25"/>
        <v>0</v>
      </c>
      <c r="E231" s="86"/>
      <c r="F231" s="86">
        <f t="shared" si="22"/>
        <v>0</v>
      </c>
      <c r="G231" s="86"/>
      <c r="H231" s="86"/>
      <c r="I231" s="86"/>
      <c r="J231" s="86">
        <f t="shared" si="20"/>
        <v>0</v>
      </c>
      <c r="K231" s="84">
        <f t="shared" si="23"/>
        <v>51105</v>
      </c>
      <c r="M231" s="36"/>
      <c r="O231" s="40"/>
      <c r="P231" s="40"/>
      <c r="Q231" s="40"/>
      <c r="R231" s="40"/>
      <c r="S231" s="40"/>
      <c r="T231" s="40"/>
      <c r="U231" s="40"/>
      <c r="V231" s="36"/>
      <c r="W231" s="36"/>
      <c r="X231" s="36"/>
      <c r="Y231" s="36"/>
      <c r="Z231" s="36"/>
      <c r="AB231" s="36"/>
      <c r="AC231" s="36"/>
      <c r="AD231" s="36"/>
      <c r="AE231" s="49"/>
      <c r="AF231" s="36"/>
      <c r="AG231" s="41"/>
      <c r="AH231" s="41"/>
      <c r="AI231" s="36"/>
      <c r="AQ231" s="36"/>
      <c r="AR231" s="36"/>
      <c r="AS231" s="36"/>
      <c r="AT231" s="36"/>
      <c r="AU231" s="36"/>
      <c r="AW231" s="36"/>
      <c r="AX231" s="36"/>
      <c r="AY231" s="36"/>
      <c r="AZ231" s="36"/>
      <c r="BA231" s="36"/>
      <c r="BB231" s="36"/>
      <c r="BC231" s="36"/>
    </row>
    <row r="232" spans="1:55" x14ac:dyDescent="0.25">
      <c r="A232" s="60">
        <v>222</v>
      </c>
      <c r="B232" s="86">
        <f t="shared" si="21"/>
        <v>0</v>
      </c>
      <c r="C232" s="86">
        <f t="shared" si="24"/>
        <v>0</v>
      </c>
      <c r="D232" s="86">
        <f t="shared" si="25"/>
        <v>0</v>
      </c>
      <c r="E232" s="86"/>
      <c r="F232" s="86">
        <f t="shared" si="22"/>
        <v>0</v>
      </c>
      <c r="G232" s="86"/>
      <c r="H232" s="86"/>
      <c r="I232" s="86"/>
      <c r="J232" s="86">
        <f t="shared" si="20"/>
        <v>0</v>
      </c>
      <c r="K232" s="84">
        <f t="shared" si="23"/>
        <v>51136</v>
      </c>
      <c r="M232" s="36"/>
      <c r="O232" s="40"/>
      <c r="P232" s="40"/>
      <c r="Q232" s="40"/>
      <c r="R232" s="40"/>
      <c r="S232" s="40"/>
      <c r="T232" s="40"/>
      <c r="U232" s="40"/>
      <c r="V232" s="36"/>
      <c r="W232" s="36"/>
      <c r="X232" s="36"/>
      <c r="Y232" s="36"/>
      <c r="Z232" s="36"/>
      <c r="AB232" s="36"/>
      <c r="AC232" s="36"/>
      <c r="AD232" s="36"/>
      <c r="AE232" s="49"/>
      <c r="AF232" s="36"/>
      <c r="AG232" s="41"/>
      <c r="AH232" s="41"/>
      <c r="AI232" s="36"/>
      <c r="AQ232" s="36"/>
      <c r="AR232" s="36"/>
      <c r="AS232" s="36"/>
      <c r="AT232" s="36"/>
      <c r="AU232" s="36"/>
      <c r="AW232" s="36"/>
      <c r="AX232" s="36"/>
      <c r="AY232" s="36"/>
      <c r="AZ232" s="36"/>
      <c r="BA232" s="36"/>
      <c r="BB232" s="36"/>
      <c r="BC232" s="36"/>
    </row>
    <row r="233" spans="1:55" x14ac:dyDescent="0.25">
      <c r="A233" s="60">
        <v>223</v>
      </c>
      <c r="B233" s="86">
        <f t="shared" si="21"/>
        <v>0</v>
      </c>
      <c r="C233" s="86">
        <f t="shared" si="24"/>
        <v>0</v>
      </c>
      <c r="D233" s="86">
        <f t="shared" si="25"/>
        <v>0</v>
      </c>
      <c r="E233" s="86"/>
      <c r="F233" s="86">
        <f t="shared" si="22"/>
        <v>0</v>
      </c>
      <c r="G233" s="86"/>
      <c r="H233" s="86"/>
      <c r="I233" s="86"/>
      <c r="J233" s="86">
        <f t="shared" si="20"/>
        <v>0</v>
      </c>
      <c r="K233" s="84">
        <f t="shared" si="23"/>
        <v>51167</v>
      </c>
      <c r="M233" s="36"/>
      <c r="O233" s="40"/>
      <c r="P233" s="40"/>
      <c r="Q233" s="40"/>
      <c r="R233" s="40"/>
      <c r="S233" s="40"/>
      <c r="T233" s="40"/>
      <c r="U233" s="40"/>
      <c r="V233" s="36"/>
      <c r="W233" s="36"/>
      <c r="X233" s="36"/>
      <c r="Y233" s="36"/>
      <c r="Z233" s="36"/>
      <c r="AB233" s="36"/>
      <c r="AC233" s="36"/>
      <c r="AD233" s="36"/>
      <c r="AE233" s="49"/>
      <c r="AF233" s="36"/>
      <c r="AG233" s="41"/>
      <c r="AH233" s="41"/>
      <c r="AI233" s="36"/>
      <c r="AQ233" s="36"/>
      <c r="AR233" s="36"/>
      <c r="AS233" s="36"/>
      <c r="AT233" s="36"/>
      <c r="AU233" s="36"/>
      <c r="AW233" s="36"/>
      <c r="AX233" s="36"/>
      <c r="AY233" s="36"/>
      <c r="AZ233" s="36"/>
      <c r="BA233" s="36"/>
      <c r="BB233" s="36"/>
      <c r="BC233" s="36"/>
    </row>
    <row r="234" spans="1:55" x14ac:dyDescent="0.25">
      <c r="A234" s="60">
        <v>224</v>
      </c>
      <c r="B234" s="86">
        <f t="shared" si="21"/>
        <v>0</v>
      </c>
      <c r="C234" s="86">
        <f t="shared" si="24"/>
        <v>0</v>
      </c>
      <c r="D234" s="86">
        <f t="shared" si="25"/>
        <v>0</v>
      </c>
      <c r="E234" s="86"/>
      <c r="F234" s="86">
        <f t="shared" si="22"/>
        <v>0</v>
      </c>
      <c r="G234" s="86"/>
      <c r="H234" s="86"/>
      <c r="I234" s="86"/>
      <c r="J234" s="86">
        <f t="shared" si="20"/>
        <v>0</v>
      </c>
      <c r="K234" s="84">
        <f t="shared" si="23"/>
        <v>51196</v>
      </c>
      <c r="M234" s="36"/>
      <c r="O234" s="40"/>
      <c r="P234" s="40"/>
      <c r="Q234" s="40"/>
      <c r="R234" s="40"/>
      <c r="S234" s="40"/>
      <c r="T234" s="40"/>
      <c r="U234" s="40"/>
      <c r="V234" s="36"/>
      <c r="W234" s="36"/>
      <c r="X234" s="36"/>
      <c r="Y234" s="36"/>
      <c r="Z234" s="36"/>
      <c r="AB234" s="36"/>
      <c r="AC234" s="36"/>
      <c r="AD234" s="36"/>
      <c r="AE234" s="49"/>
      <c r="AF234" s="36"/>
      <c r="AG234" s="41"/>
      <c r="AH234" s="41"/>
      <c r="AI234" s="36"/>
      <c r="AQ234" s="36"/>
      <c r="AR234" s="36"/>
      <c r="AS234" s="36"/>
      <c r="AT234" s="36"/>
      <c r="AU234" s="36"/>
      <c r="AW234" s="36"/>
      <c r="AX234" s="36"/>
      <c r="AY234" s="36"/>
      <c r="AZ234" s="36"/>
      <c r="BA234" s="36"/>
      <c r="BB234" s="36"/>
      <c r="BC234" s="36"/>
    </row>
    <row r="235" spans="1:55" x14ac:dyDescent="0.25">
      <c r="A235" s="60">
        <v>225</v>
      </c>
      <c r="B235" s="86">
        <f t="shared" si="21"/>
        <v>0</v>
      </c>
      <c r="C235" s="86">
        <f t="shared" si="24"/>
        <v>0</v>
      </c>
      <c r="D235" s="86">
        <f t="shared" si="25"/>
        <v>0</v>
      </c>
      <c r="E235" s="86"/>
      <c r="F235" s="86">
        <f t="shared" si="22"/>
        <v>0</v>
      </c>
      <c r="G235" s="86"/>
      <c r="H235" s="86"/>
      <c r="I235" s="86"/>
      <c r="J235" s="86">
        <f t="shared" si="20"/>
        <v>0</v>
      </c>
      <c r="K235" s="84">
        <f t="shared" si="23"/>
        <v>51227</v>
      </c>
      <c r="M235" s="36"/>
      <c r="O235" s="40"/>
      <c r="P235" s="40"/>
      <c r="Q235" s="40"/>
      <c r="R235" s="40"/>
      <c r="S235" s="40"/>
      <c r="T235" s="40"/>
      <c r="U235" s="40"/>
      <c r="V235" s="36"/>
      <c r="W235" s="36"/>
      <c r="X235" s="36"/>
      <c r="Y235" s="36"/>
      <c r="Z235" s="36"/>
      <c r="AB235" s="36"/>
      <c r="AC235" s="36"/>
      <c r="AD235" s="36"/>
      <c r="AE235" s="49"/>
      <c r="AF235" s="36"/>
      <c r="AG235" s="41"/>
      <c r="AH235" s="41"/>
      <c r="AI235" s="36"/>
      <c r="AQ235" s="36"/>
      <c r="AR235" s="36"/>
      <c r="AS235" s="36"/>
      <c r="AT235" s="36"/>
      <c r="AU235" s="36"/>
      <c r="AW235" s="36"/>
      <c r="AX235" s="36"/>
      <c r="AY235" s="36"/>
      <c r="AZ235" s="36"/>
      <c r="BA235" s="36"/>
      <c r="BB235" s="36"/>
      <c r="BC235" s="36"/>
    </row>
    <row r="236" spans="1:55" x14ac:dyDescent="0.25">
      <c r="A236" s="60">
        <v>226</v>
      </c>
      <c r="B236" s="86">
        <f t="shared" si="21"/>
        <v>0</v>
      </c>
      <c r="C236" s="86">
        <f t="shared" si="24"/>
        <v>0</v>
      </c>
      <c r="D236" s="86">
        <f t="shared" si="25"/>
        <v>0</v>
      </c>
      <c r="E236" s="86"/>
      <c r="F236" s="86">
        <f t="shared" si="22"/>
        <v>0</v>
      </c>
      <c r="G236" s="86"/>
      <c r="H236" s="86"/>
      <c r="I236" s="86"/>
      <c r="J236" s="86">
        <f t="shared" si="20"/>
        <v>0</v>
      </c>
      <c r="K236" s="84">
        <f t="shared" si="23"/>
        <v>51257</v>
      </c>
      <c r="M236" s="36"/>
      <c r="O236" s="40"/>
      <c r="P236" s="40"/>
      <c r="Q236" s="40"/>
      <c r="R236" s="40"/>
      <c r="S236" s="40"/>
      <c r="T236" s="40"/>
      <c r="U236" s="40"/>
      <c r="V236" s="36"/>
      <c r="W236" s="36"/>
      <c r="X236" s="36"/>
      <c r="Y236" s="36"/>
      <c r="Z236" s="36"/>
      <c r="AB236" s="36"/>
      <c r="AC236" s="36"/>
      <c r="AD236" s="36"/>
      <c r="AE236" s="49"/>
      <c r="AF236" s="36"/>
      <c r="AG236" s="41"/>
      <c r="AH236" s="41"/>
      <c r="AI236" s="36"/>
      <c r="AQ236" s="36"/>
      <c r="AR236" s="36"/>
      <c r="AS236" s="36"/>
      <c r="AT236" s="36"/>
      <c r="AU236" s="36"/>
      <c r="AW236" s="36"/>
      <c r="AX236" s="36"/>
      <c r="AY236" s="36"/>
      <c r="AZ236" s="36"/>
      <c r="BA236" s="36"/>
      <c r="BB236" s="36"/>
      <c r="BC236" s="36"/>
    </row>
    <row r="237" spans="1:55" x14ac:dyDescent="0.25">
      <c r="A237" s="60">
        <v>227</v>
      </c>
      <c r="B237" s="86">
        <f t="shared" si="21"/>
        <v>0</v>
      </c>
      <c r="C237" s="86">
        <f t="shared" si="24"/>
        <v>0</v>
      </c>
      <c r="D237" s="86">
        <f t="shared" si="25"/>
        <v>0</v>
      </c>
      <c r="E237" s="86"/>
      <c r="F237" s="86">
        <f t="shared" si="22"/>
        <v>0</v>
      </c>
      <c r="G237" s="86"/>
      <c r="H237" s="86"/>
      <c r="I237" s="86"/>
      <c r="J237" s="86">
        <f t="shared" si="20"/>
        <v>0</v>
      </c>
      <c r="K237" s="84">
        <f t="shared" si="23"/>
        <v>51288</v>
      </c>
      <c r="M237" s="36"/>
      <c r="O237" s="40"/>
      <c r="P237" s="40"/>
      <c r="Q237" s="40"/>
      <c r="R237" s="40"/>
      <c r="S237" s="40"/>
      <c r="T237" s="40"/>
      <c r="U237" s="40"/>
      <c r="V237" s="36"/>
      <c r="W237" s="36"/>
      <c r="X237" s="36"/>
      <c r="Y237" s="36"/>
      <c r="Z237" s="36"/>
      <c r="AB237" s="36"/>
      <c r="AC237" s="36"/>
      <c r="AD237" s="36"/>
      <c r="AE237" s="49"/>
      <c r="AF237" s="36"/>
      <c r="AG237" s="41"/>
      <c r="AH237" s="41"/>
      <c r="AI237" s="36"/>
      <c r="AQ237" s="36"/>
      <c r="AR237" s="36"/>
      <c r="AS237" s="36"/>
      <c r="AT237" s="36"/>
      <c r="AU237" s="36"/>
      <c r="AW237" s="36"/>
      <c r="AX237" s="36"/>
      <c r="AY237" s="36"/>
      <c r="AZ237" s="36"/>
      <c r="BA237" s="36"/>
      <c r="BB237" s="36"/>
      <c r="BC237" s="36"/>
    </row>
    <row r="238" spans="1:55" x14ac:dyDescent="0.25">
      <c r="A238" s="60">
        <v>228</v>
      </c>
      <c r="B238" s="86">
        <f t="shared" si="21"/>
        <v>0</v>
      </c>
      <c r="C238" s="86">
        <f t="shared" si="24"/>
        <v>0</v>
      </c>
      <c r="D238" s="86">
        <f t="shared" si="25"/>
        <v>0</v>
      </c>
      <c r="E238" s="86"/>
      <c r="F238" s="86">
        <f t="shared" si="22"/>
        <v>0</v>
      </c>
      <c r="G238" s="82">
        <f>IF(B238&gt;0,B238*$J$2,0)</f>
        <v>0</v>
      </c>
      <c r="H238" s="82">
        <f>IF(B238&gt;0,H226,0)</f>
        <v>0</v>
      </c>
      <c r="I238" s="86"/>
      <c r="J238" s="86">
        <f t="shared" si="20"/>
        <v>0</v>
      </c>
      <c r="K238" s="84">
        <f t="shared" si="23"/>
        <v>51318</v>
      </c>
      <c r="M238" s="36"/>
      <c r="O238" s="40"/>
      <c r="P238" s="40"/>
      <c r="Q238" s="40"/>
      <c r="R238" s="40"/>
      <c r="S238" s="40"/>
      <c r="T238" s="40"/>
      <c r="U238" s="40"/>
      <c r="V238" s="36"/>
      <c r="W238" s="36"/>
      <c r="X238" s="36"/>
      <c r="Y238" s="36"/>
      <c r="Z238" s="36"/>
      <c r="AB238" s="36"/>
      <c r="AC238" s="36"/>
      <c r="AD238" s="36"/>
      <c r="AE238" s="49"/>
      <c r="AF238" s="36"/>
      <c r="AG238" s="41"/>
      <c r="AH238" s="41"/>
      <c r="AI238" s="36"/>
      <c r="AQ238" s="36"/>
      <c r="AR238" s="36"/>
      <c r="AS238" s="36"/>
      <c r="AT238" s="36"/>
      <c r="AU238" s="36"/>
      <c r="AW238" s="36"/>
      <c r="AX238" s="36"/>
      <c r="AY238" s="36"/>
      <c r="AZ238" s="36"/>
      <c r="BA238" s="36"/>
      <c r="BB238" s="36"/>
      <c r="BC238" s="36"/>
    </row>
    <row r="239" spans="1:55" x14ac:dyDescent="0.25">
      <c r="A239" s="60">
        <v>229</v>
      </c>
      <c r="B239" s="86">
        <f t="shared" si="21"/>
        <v>0</v>
      </c>
      <c r="C239" s="86">
        <f t="shared" si="24"/>
        <v>0</v>
      </c>
      <c r="D239" s="86">
        <f t="shared" si="25"/>
        <v>0</v>
      </c>
      <c r="E239" s="86"/>
      <c r="F239" s="86">
        <f t="shared" si="22"/>
        <v>0</v>
      </c>
      <c r="G239" s="86"/>
      <c r="H239" s="86"/>
      <c r="I239" s="86"/>
      <c r="J239" s="86">
        <f t="shared" si="20"/>
        <v>0</v>
      </c>
      <c r="K239" s="84">
        <f t="shared" si="23"/>
        <v>51349</v>
      </c>
      <c r="M239" s="36"/>
      <c r="O239" s="40"/>
      <c r="P239" s="40"/>
      <c r="Q239" s="40"/>
      <c r="R239" s="40"/>
      <c r="S239" s="40"/>
      <c r="T239" s="40"/>
      <c r="U239" s="40"/>
      <c r="V239" s="36"/>
      <c r="W239" s="36"/>
      <c r="X239" s="36"/>
      <c r="Y239" s="36"/>
      <c r="Z239" s="36"/>
      <c r="AB239" s="36"/>
      <c r="AC239" s="36"/>
      <c r="AD239" s="36"/>
      <c r="AE239" s="49"/>
      <c r="AF239" s="36"/>
      <c r="AG239" s="41"/>
      <c r="AH239" s="41"/>
      <c r="AI239" s="36"/>
      <c r="AQ239" s="36"/>
      <c r="AR239" s="36"/>
      <c r="AS239" s="36"/>
      <c r="AT239" s="36"/>
      <c r="AU239" s="36"/>
      <c r="AW239" s="36"/>
      <c r="AX239" s="36"/>
      <c r="AY239" s="36"/>
      <c r="AZ239" s="36"/>
      <c r="BA239" s="36"/>
      <c r="BB239" s="36"/>
      <c r="BC239" s="36"/>
    </row>
    <row r="240" spans="1:55" x14ac:dyDescent="0.25">
      <c r="A240" s="60">
        <v>230</v>
      </c>
      <c r="B240" s="86">
        <f t="shared" si="21"/>
        <v>0</v>
      </c>
      <c r="C240" s="86">
        <f t="shared" si="24"/>
        <v>0</v>
      </c>
      <c r="D240" s="86">
        <f t="shared" si="25"/>
        <v>0</v>
      </c>
      <c r="E240" s="86"/>
      <c r="F240" s="86">
        <f t="shared" si="22"/>
        <v>0</v>
      </c>
      <c r="G240" s="86"/>
      <c r="H240" s="86"/>
      <c r="I240" s="86"/>
      <c r="J240" s="86">
        <f t="shared" si="20"/>
        <v>0</v>
      </c>
      <c r="K240" s="84">
        <f t="shared" si="23"/>
        <v>51380</v>
      </c>
      <c r="M240" s="36"/>
      <c r="O240" s="40"/>
      <c r="P240" s="40"/>
      <c r="Q240" s="40"/>
      <c r="R240" s="40"/>
      <c r="S240" s="40"/>
      <c r="T240" s="40"/>
      <c r="U240" s="40"/>
      <c r="V240" s="36"/>
      <c r="W240" s="36"/>
      <c r="X240" s="36"/>
      <c r="Y240" s="36"/>
      <c r="Z240" s="36"/>
      <c r="AB240" s="36"/>
      <c r="AC240" s="36"/>
      <c r="AD240" s="36"/>
      <c r="AE240" s="49"/>
      <c r="AF240" s="36"/>
      <c r="AG240" s="41"/>
      <c r="AH240" s="41"/>
      <c r="AI240" s="36"/>
      <c r="AQ240" s="36"/>
      <c r="AR240" s="36"/>
      <c r="AS240" s="36"/>
      <c r="AT240" s="36"/>
      <c r="AU240" s="36"/>
      <c r="AW240" s="36"/>
      <c r="AX240" s="36"/>
      <c r="AY240" s="36"/>
      <c r="AZ240" s="36"/>
      <c r="BA240" s="36"/>
      <c r="BB240" s="36"/>
      <c r="BC240" s="36"/>
    </row>
    <row r="241" spans="1:57" x14ac:dyDescent="0.25">
      <c r="A241" s="60">
        <v>231</v>
      </c>
      <c r="B241" s="86">
        <f t="shared" si="21"/>
        <v>0</v>
      </c>
      <c r="C241" s="86">
        <f t="shared" si="24"/>
        <v>0</v>
      </c>
      <c r="D241" s="86">
        <f t="shared" si="25"/>
        <v>0</v>
      </c>
      <c r="E241" s="86"/>
      <c r="F241" s="86">
        <f t="shared" si="22"/>
        <v>0</v>
      </c>
      <c r="G241" s="86"/>
      <c r="H241" s="86"/>
      <c r="I241" s="86"/>
      <c r="J241" s="86">
        <f t="shared" si="20"/>
        <v>0</v>
      </c>
      <c r="K241" s="84">
        <f t="shared" si="23"/>
        <v>51410</v>
      </c>
      <c r="M241" s="36"/>
      <c r="O241" s="40"/>
      <c r="P241" s="40"/>
      <c r="Q241" s="40"/>
      <c r="R241" s="40"/>
      <c r="S241" s="40"/>
      <c r="T241" s="40"/>
      <c r="U241" s="40"/>
      <c r="V241" s="36"/>
      <c r="W241" s="36"/>
      <c r="X241" s="36"/>
      <c r="Y241" s="36"/>
      <c r="Z241" s="36"/>
      <c r="AB241" s="36"/>
      <c r="AC241" s="36"/>
      <c r="AD241" s="36"/>
      <c r="AE241" s="49"/>
      <c r="AF241" s="36"/>
      <c r="AG241" s="41"/>
      <c r="AH241" s="41"/>
      <c r="AI241" s="36"/>
      <c r="AQ241" s="36"/>
      <c r="AR241" s="36"/>
      <c r="AS241" s="36"/>
      <c r="AT241" s="36"/>
      <c r="AU241" s="36"/>
      <c r="AW241" s="36"/>
      <c r="AX241" s="36"/>
      <c r="AY241" s="36"/>
      <c r="AZ241" s="36"/>
      <c r="BA241" s="36"/>
      <c r="BB241" s="36"/>
      <c r="BC241" s="36"/>
    </row>
    <row r="242" spans="1:57" x14ac:dyDescent="0.25">
      <c r="A242" s="60">
        <v>232</v>
      </c>
      <c r="B242" s="86">
        <f t="shared" si="21"/>
        <v>0</v>
      </c>
      <c r="C242" s="86">
        <f t="shared" si="24"/>
        <v>0</v>
      </c>
      <c r="D242" s="86">
        <f t="shared" si="25"/>
        <v>0</v>
      </c>
      <c r="E242" s="86"/>
      <c r="F242" s="86">
        <f t="shared" si="22"/>
        <v>0</v>
      </c>
      <c r="G242" s="86"/>
      <c r="H242" s="86"/>
      <c r="I242" s="86"/>
      <c r="J242" s="86">
        <f t="shared" si="20"/>
        <v>0</v>
      </c>
      <c r="K242" s="84">
        <f t="shared" si="23"/>
        <v>51441</v>
      </c>
      <c r="M242" s="36"/>
      <c r="O242" s="40"/>
      <c r="P242" s="40"/>
      <c r="Q242" s="40"/>
      <c r="R242" s="40"/>
      <c r="S242" s="40"/>
      <c r="T242" s="40"/>
      <c r="U242" s="40"/>
      <c r="V242" s="36"/>
      <c r="W242" s="36"/>
      <c r="X242" s="36"/>
      <c r="Y242" s="36"/>
      <c r="Z242" s="36"/>
      <c r="AB242" s="36"/>
      <c r="AC242" s="36"/>
      <c r="AD242" s="36"/>
      <c r="AE242" s="49"/>
      <c r="AF242" s="36"/>
      <c r="AG242" s="41"/>
      <c r="AH242" s="41"/>
      <c r="AI242" s="36"/>
      <c r="AQ242" s="36"/>
      <c r="AR242" s="36"/>
      <c r="AS242" s="36"/>
      <c r="AT242" s="36"/>
      <c r="AU242" s="36"/>
      <c r="AW242" s="36"/>
      <c r="AX242" s="36"/>
      <c r="AY242" s="36"/>
      <c r="AZ242" s="36"/>
      <c r="BA242" s="36"/>
      <c r="BB242" s="36"/>
      <c r="BC242" s="36"/>
    </row>
    <row r="243" spans="1:57" x14ac:dyDescent="0.25">
      <c r="A243" s="60">
        <v>233</v>
      </c>
      <c r="B243" s="86">
        <f t="shared" si="21"/>
        <v>0</v>
      </c>
      <c r="C243" s="86">
        <f t="shared" si="24"/>
        <v>0</v>
      </c>
      <c r="D243" s="86">
        <f t="shared" si="25"/>
        <v>0</v>
      </c>
      <c r="E243" s="86"/>
      <c r="F243" s="86">
        <f t="shared" si="22"/>
        <v>0</v>
      </c>
      <c r="G243" s="86"/>
      <c r="H243" s="86"/>
      <c r="I243" s="86"/>
      <c r="J243" s="86">
        <f t="shared" si="20"/>
        <v>0</v>
      </c>
      <c r="K243" s="84">
        <f t="shared" si="23"/>
        <v>51471</v>
      </c>
      <c r="M243" s="36"/>
      <c r="O243" s="40"/>
      <c r="P243" s="40"/>
      <c r="Q243" s="40"/>
      <c r="R243" s="40"/>
      <c r="S243" s="40"/>
      <c r="T243" s="40"/>
      <c r="U243" s="40"/>
      <c r="V243" s="36"/>
      <c r="W243" s="36"/>
      <c r="X243" s="36"/>
      <c r="Y243" s="36"/>
      <c r="Z243" s="36"/>
      <c r="AB243" s="36"/>
      <c r="AC243" s="36"/>
      <c r="AD243" s="36"/>
      <c r="AE243" s="49"/>
      <c r="AF243" s="36"/>
      <c r="AG243" s="41"/>
      <c r="AH243" s="41"/>
      <c r="AI243" s="36"/>
      <c r="AQ243" s="36"/>
      <c r="AR243" s="36"/>
      <c r="AS243" s="36"/>
      <c r="AT243" s="36"/>
      <c r="AU243" s="36"/>
      <c r="AW243" s="36"/>
      <c r="AX243" s="36"/>
      <c r="AY243" s="36"/>
      <c r="AZ243" s="36"/>
      <c r="BA243" s="36"/>
      <c r="BB243" s="36"/>
      <c r="BC243" s="36"/>
    </row>
    <row r="244" spans="1:57" x14ac:dyDescent="0.25">
      <c r="A244" s="60">
        <v>234</v>
      </c>
      <c r="B244" s="86">
        <f t="shared" si="21"/>
        <v>0</v>
      </c>
      <c r="C244" s="86">
        <f t="shared" si="24"/>
        <v>0</v>
      </c>
      <c r="D244" s="86">
        <f t="shared" si="25"/>
        <v>0</v>
      </c>
      <c r="E244" s="86"/>
      <c r="F244" s="86">
        <f t="shared" si="22"/>
        <v>0</v>
      </c>
      <c r="G244" s="86"/>
      <c r="H244" s="86"/>
      <c r="I244" s="86"/>
      <c r="J244" s="86">
        <f t="shared" si="20"/>
        <v>0</v>
      </c>
      <c r="K244" s="84">
        <f t="shared" si="23"/>
        <v>51502</v>
      </c>
      <c r="M244" s="36"/>
      <c r="O244" s="40"/>
      <c r="P244" s="40"/>
      <c r="Q244" s="40"/>
      <c r="R244" s="40"/>
      <c r="S244" s="40"/>
      <c r="T244" s="40"/>
      <c r="U244" s="40"/>
      <c r="V244" s="36"/>
      <c r="W244" s="36"/>
      <c r="X244" s="36"/>
      <c r="Y244" s="36"/>
      <c r="Z244" s="36"/>
      <c r="AB244" s="36"/>
      <c r="AC244" s="36"/>
      <c r="AD244" s="36"/>
      <c r="AE244" s="49"/>
      <c r="AF244" s="36"/>
      <c r="AG244" s="41"/>
      <c r="AH244" s="41"/>
      <c r="AI244" s="36"/>
      <c r="AQ244" s="36"/>
      <c r="AR244" s="36"/>
      <c r="AS244" s="36"/>
      <c r="AT244" s="36"/>
      <c r="AU244" s="36"/>
      <c r="AW244" s="36"/>
      <c r="AX244" s="36"/>
      <c r="AY244" s="36"/>
      <c r="AZ244" s="36"/>
      <c r="BA244" s="36"/>
      <c r="BB244" s="36"/>
      <c r="BC244" s="36"/>
    </row>
    <row r="245" spans="1:57" x14ac:dyDescent="0.25">
      <c r="A245" s="60">
        <v>235</v>
      </c>
      <c r="B245" s="86">
        <f t="shared" si="21"/>
        <v>0</v>
      </c>
      <c r="C245" s="86">
        <f t="shared" si="24"/>
        <v>0</v>
      </c>
      <c r="D245" s="86">
        <f t="shared" si="25"/>
        <v>0</v>
      </c>
      <c r="E245" s="86"/>
      <c r="F245" s="86">
        <f t="shared" si="22"/>
        <v>0</v>
      </c>
      <c r="G245" s="86"/>
      <c r="H245" s="86"/>
      <c r="I245" s="86"/>
      <c r="J245" s="86">
        <f t="shared" si="20"/>
        <v>0</v>
      </c>
      <c r="K245" s="84">
        <f t="shared" si="23"/>
        <v>51533</v>
      </c>
      <c r="M245" s="36"/>
      <c r="O245" s="40"/>
      <c r="P245" s="40"/>
      <c r="Q245" s="40"/>
      <c r="R245" s="40"/>
      <c r="S245" s="40"/>
      <c r="T245" s="40"/>
      <c r="U245" s="40"/>
      <c r="V245" s="36"/>
      <c r="W245" s="36"/>
      <c r="X245" s="36"/>
      <c r="Y245" s="36"/>
      <c r="Z245" s="36"/>
      <c r="AB245" s="36"/>
      <c r="AC245" s="36"/>
      <c r="AD245" s="36"/>
      <c r="AE245" s="49"/>
      <c r="AF245" s="36"/>
      <c r="AG245" s="41"/>
      <c r="AH245" s="41"/>
      <c r="AI245" s="36"/>
      <c r="AQ245" s="36"/>
      <c r="AR245" s="36"/>
      <c r="AS245" s="36"/>
      <c r="AT245" s="36"/>
      <c r="AU245" s="36"/>
      <c r="AW245" s="36"/>
      <c r="AX245" s="36"/>
      <c r="AY245" s="36"/>
      <c r="AZ245" s="36"/>
      <c r="BA245" s="36"/>
      <c r="BB245" s="36"/>
      <c r="BC245" s="36"/>
    </row>
    <row r="246" spans="1:57" x14ac:dyDescent="0.25">
      <c r="A246" s="60">
        <v>236</v>
      </c>
      <c r="B246" s="86">
        <f t="shared" si="21"/>
        <v>0</v>
      </c>
      <c r="C246" s="86">
        <f t="shared" si="24"/>
        <v>0</v>
      </c>
      <c r="D246" s="86">
        <f t="shared" si="25"/>
        <v>0</v>
      </c>
      <c r="E246" s="86"/>
      <c r="F246" s="86">
        <f t="shared" si="22"/>
        <v>0</v>
      </c>
      <c r="G246" s="86"/>
      <c r="H246" s="86"/>
      <c r="I246" s="86"/>
      <c r="J246" s="86">
        <f t="shared" si="20"/>
        <v>0</v>
      </c>
      <c r="K246" s="84">
        <f t="shared" si="23"/>
        <v>51561</v>
      </c>
      <c r="M246" s="36"/>
      <c r="O246" s="40"/>
      <c r="P246" s="40"/>
      <c r="Q246" s="40"/>
      <c r="R246" s="40"/>
      <c r="S246" s="40"/>
      <c r="T246" s="40"/>
      <c r="U246" s="40"/>
      <c r="V246" s="36"/>
      <c r="W246" s="36"/>
      <c r="X246" s="36"/>
      <c r="Y246" s="36"/>
      <c r="Z246" s="36"/>
      <c r="AB246" s="36"/>
      <c r="AC246" s="36"/>
      <c r="AD246" s="36"/>
      <c r="AE246" s="49"/>
      <c r="AF246" s="36"/>
      <c r="AG246" s="41"/>
      <c r="AH246" s="41"/>
      <c r="AI246" s="36"/>
      <c r="AQ246" s="36"/>
      <c r="AR246" s="36"/>
      <c r="AS246" s="36"/>
      <c r="AT246" s="36"/>
      <c r="AU246" s="36"/>
      <c r="AW246" s="36"/>
      <c r="AX246" s="36"/>
      <c r="AY246" s="36"/>
      <c r="AZ246" s="36"/>
      <c r="BA246" s="36"/>
      <c r="BB246" s="36"/>
      <c r="BC246" s="36"/>
    </row>
    <row r="247" spans="1:57" x14ac:dyDescent="0.25">
      <c r="A247" s="60">
        <v>237</v>
      </c>
      <c r="B247" s="86">
        <f t="shared" si="21"/>
        <v>0</v>
      </c>
      <c r="C247" s="86">
        <f t="shared" si="24"/>
        <v>0</v>
      </c>
      <c r="D247" s="86">
        <f t="shared" si="25"/>
        <v>0</v>
      </c>
      <c r="E247" s="86"/>
      <c r="F247" s="86">
        <f t="shared" si="22"/>
        <v>0</v>
      </c>
      <c r="G247" s="86"/>
      <c r="H247" s="86"/>
      <c r="I247" s="86"/>
      <c r="J247" s="86">
        <f t="shared" si="20"/>
        <v>0</v>
      </c>
      <c r="K247" s="84">
        <f t="shared" si="23"/>
        <v>51592</v>
      </c>
      <c r="M247" s="36"/>
      <c r="O247" s="40"/>
      <c r="P247" s="40"/>
      <c r="Q247" s="40"/>
      <c r="R247" s="40"/>
      <c r="S247" s="40"/>
      <c r="T247" s="40"/>
      <c r="U247" s="40"/>
      <c r="V247" s="36"/>
      <c r="W247" s="36"/>
      <c r="X247" s="36"/>
      <c r="Y247" s="36"/>
      <c r="Z247" s="36"/>
      <c r="AB247" s="36"/>
      <c r="AC247" s="36"/>
      <c r="AD247" s="36"/>
      <c r="AE247" s="49"/>
      <c r="AF247" s="36"/>
      <c r="AG247" s="41"/>
      <c r="AH247" s="41"/>
      <c r="AI247" s="36"/>
      <c r="AQ247" s="36"/>
      <c r="AR247" s="36"/>
      <c r="AS247" s="36"/>
      <c r="AT247" s="36"/>
      <c r="AU247" s="36"/>
      <c r="AW247" s="36"/>
      <c r="AX247" s="36"/>
      <c r="AY247" s="36"/>
      <c r="AZ247" s="36"/>
      <c r="BA247" s="36"/>
      <c r="BB247" s="36"/>
      <c r="BC247" s="36"/>
    </row>
    <row r="248" spans="1:57" x14ac:dyDescent="0.25">
      <c r="A248" s="60">
        <v>238</v>
      </c>
      <c r="B248" s="86">
        <f t="shared" si="21"/>
        <v>0</v>
      </c>
      <c r="C248" s="86">
        <f t="shared" si="24"/>
        <v>0</v>
      </c>
      <c r="D248" s="86">
        <f t="shared" si="25"/>
        <v>0</v>
      </c>
      <c r="E248" s="86"/>
      <c r="F248" s="86">
        <f t="shared" si="22"/>
        <v>0</v>
      </c>
      <c r="G248" s="86"/>
      <c r="H248" s="86"/>
      <c r="I248" s="86"/>
      <c r="J248" s="86">
        <f t="shared" si="20"/>
        <v>0</v>
      </c>
      <c r="K248" s="84">
        <f t="shared" si="23"/>
        <v>51622</v>
      </c>
      <c r="M248" s="36"/>
      <c r="O248" s="40"/>
      <c r="P248" s="40"/>
      <c r="Q248" s="40"/>
      <c r="R248" s="40"/>
      <c r="S248" s="40"/>
      <c r="T248" s="40"/>
      <c r="U248" s="40"/>
      <c r="V248" s="36"/>
      <c r="W248" s="36"/>
      <c r="X248" s="36"/>
      <c r="Y248" s="36"/>
      <c r="Z248" s="36"/>
      <c r="AB248" s="36"/>
      <c r="AC248" s="36"/>
      <c r="AD248" s="36"/>
      <c r="AE248" s="49"/>
      <c r="AF248" s="36"/>
      <c r="AG248" s="41"/>
      <c r="AH248" s="41"/>
      <c r="AI248" s="36"/>
      <c r="AQ248" s="36"/>
      <c r="AR248" s="36"/>
      <c r="AS248" s="36"/>
      <c r="AT248" s="36"/>
      <c r="AU248" s="36"/>
      <c r="AW248" s="36"/>
      <c r="AX248" s="36"/>
      <c r="AY248" s="36"/>
      <c r="AZ248" s="36"/>
      <c r="BA248" s="36"/>
      <c r="BB248" s="36"/>
      <c r="BC248" s="36"/>
    </row>
    <row r="249" spans="1:57" x14ac:dyDescent="0.25">
      <c r="A249" s="60">
        <v>239</v>
      </c>
      <c r="B249" s="86">
        <f t="shared" si="21"/>
        <v>0</v>
      </c>
      <c r="C249" s="86">
        <f t="shared" si="24"/>
        <v>0</v>
      </c>
      <c r="D249" s="86">
        <f t="shared" si="25"/>
        <v>0</v>
      </c>
      <c r="E249" s="86"/>
      <c r="F249" s="86">
        <f t="shared" si="22"/>
        <v>0</v>
      </c>
      <c r="G249" s="86"/>
      <c r="H249" s="86"/>
      <c r="I249" s="86"/>
      <c r="J249" s="86">
        <f t="shared" si="20"/>
        <v>0</v>
      </c>
      <c r="K249" s="84">
        <f t="shared" si="23"/>
        <v>51653</v>
      </c>
      <c r="M249" s="36"/>
      <c r="O249" s="40"/>
      <c r="P249" s="40"/>
      <c r="Q249" s="40"/>
      <c r="R249" s="40"/>
      <c r="S249" s="40"/>
      <c r="T249" s="40"/>
      <c r="U249" s="40"/>
      <c r="V249" s="36"/>
      <c r="W249" s="36"/>
      <c r="X249" s="36"/>
      <c r="Y249" s="36"/>
      <c r="Z249" s="36"/>
      <c r="AB249" s="36"/>
      <c r="AC249" s="36"/>
      <c r="AD249" s="36"/>
      <c r="AE249" s="49"/>
      <c r="AF249" s="36"/>
      <c r="AG249" s="41"/>
      <c r="AH249" s="41"/>
      <c r="AI249" s="36"/>
      <c r="AQ249" s="36"/>
      <c r="AR249" s="36"/>
      <c r="AS249" s="36"/>
      <c r="AT249" s="36"/>
      <c r="AU249" s="36"/>
      <c r="AW249" s="36"/>
      <c r="AX249" s="36"/>
      <c r="AY249" s="36"/>
      <c r="AZ249" s="36"/>
      <c r="BA249" s="36"/>
      <c r="BB249" s="36"/>
      <c r="BC249" s="36"/>
    </row>
    <row r="250" spans="1:57" x14ac:dyDescent="0.25">
      <c r="A250" s="60">
        <v>240</v>
      </c>
      <c r="B250" s="86">
        <f t="shared" si="21"/>
        <v>0</v>
      </c>
      <c r="C250" s="86">
        <f t="shared" si="24"/>
        <v>0</v>
      </c>
      <c r="D250" s="86">
        <f t="shared" si="25"/>
        <v>0</v>
      </c>
      <c r="E250" s="86"/>
      <c r="F250" s="86">
        <f t="shared" si="22"/>
        <v>0</v>
      </c>
      <c r="G250" s="82">
        <f>IF(B250&gt;0,B250*$J$2,0)</f>
        <v>0</v>
      </c>
      <c r="H250" s="82">
        <f>IF(B250&gt;0,H238,0)</f>
        <v>0</v>
      </c>
      <c r="I250" s="86"/>
      <c r="J250" s="86">
        <f t="shared" si="20"/>
        <v>0</v>
      </c>
      <c r="K250" s="84">
        <f t="shared" si="23"/>
        <v>51683</v>
      </c>
      <c r="M250" s="36"/>
      <c r="O250" s="40"/>
      <c r="P250" s="40"/>
      <c r="Q250" s="40"/>
      <c r="R250" s="40"/>
      <c r="S250" s="40"/>
      <c r="T250" s="40"/>
      <c r="U250" s="40"/>
      <c r="V250" s="36"/>
      <c r="W250" s="36"/>
      <c r="X250" s="36"/>
      <c r="Y250" s="36"/>
      <c r="Z250" s="36"/>
      <c r="AB250" s="36"/>
      <c r="AC250" s="36"/>
      <c r="AD250" s="36"/>
      <c r="AE250" s="49"/>
      <c r="AF250" s="36"/>
      <c r="AG250" s="41"/>
      <c r="AH250" s="41"/>
      <c r="AI250" s="36"/>
      <c r="AQ250" s="36"/>
      <c r="AR250" s="36"/>
      <c r="AS250" s="36"/>
      <c r="AT250" s="36"/>
      <c r="AU250" s="36"/>
      <c r="AW250" s="36"/>
      <c r="AX250" s="36"/>
      <c r="AY250" s="36"/>
      <c r="AZ250" s="36"/>
      <c r="BA250" s="36"/>
      <c r="BB250" s="36"/>
      <c r="BC250" s="36"/>
    </row>
    <row r="251" spans="1:57" x14ac:dyDescent="0.25">
      <c r="AS251" s="36"/>
    </row>
    <row r="252" spans="1:57" customFormat="1" x14ac:dyDescent="0.25">
      <c r="M252" s="37"/>
      <c r="N252" s="91"/>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row>
    <row r="253" spans="1:57" customFormat="1" x14ac:dyDescent="0.25">
      <c r="M253" s="37"/>
      <c r="N253" s="91"/>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row>
    <row r="254" spans="1:57" customFormat="1" x14ac:dyDescent="0.25">
      <c r="M254" s="37"/>
      <c r="N254" s="91"/>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row>
    <row r="255" spans="1:57" customFormat="1" x14ac:dyDescent="0.25">
      <c r="M255" s="37"/>
      <c r="N255" s="91"/>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row>
    <row r="256" spans="1:57" customFormat="1" x14ac:dyDescent="0.25">
      <c r="M256" s="37"/>
      <c r="N256" s="91"/>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row>
    <row r="257" spans="13:57" customFormat="1" x14ac:dyDescent="0.25">
      <c r="M257" s="37"/>
      <c r="N257" s="91"/>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row>
    <row r="258" spans="13:57" customFormat="1" x14ac:dyDescent="0.25">
      <c r="M258" s="37"/>
      <c r="N258" s="91"/>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row>
    <row r="259" spans="13:57" customFormat="1" x14ac:dyDescent="0.25">
      <c r="M259" s="37"/>
      <c r="N259" s="91"/>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row>
    <row r="260" spans="13:57" customFormat="1" x14ac:dyDescent="0.25">
      <c r="M260" s="37"/>
      <c r="N260" s="91"/>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row>
    <row r="261" spans="13:57" customFormat="1" x14ac:dyDescent="0.25">
      <c r="M261" s="37"/>
      <c r="N261" s="91"/>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row>
    <row r="262" spans="13:57" customFormat="1" x14ac:dyDescent="0.25">
      <c r="M262" s="37"/>
      <c r="N262" s="91"/>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row>
    <row r="263" spans="13:57" customFormat="1" x14ac:dyDescent="0.25">
      <c r="M263" s="37"/>
      <c r="N263" s="91"/>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row>
    <row r="264" spans="13:57" customFormat="1" x14ac:dyDescent="0.25">
      <c r="M264" s="37"/>
      <c r="N264" s="91"/>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row>
    <row r="265" spans="13:57" customFormat="1" x14ac:dyDescent="0.25">
      <c r="M265" s="37"/>
      <c r="N265" s="91"/>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row>
    <row r="266" spans="13:57" customFormat="1" x14ac:dyDescent="0.25">
      <c r="M266" s="37"/>
      <c r="N266" s="91"/>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row>
    <row r="267" spans="13:57" customFormat="1" x14ac:dyDescent="0.25">
      <c r="M267" s="37"/>
      <c r="N267" s="91"/>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row>
    <row r="268" spans="13:57" customFormat="1" x14ac:dyDescent="0.25">
      <c r="M268" s="37"/>
      <c r="N268" s="91"/>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row>
    <row r="269" spans="13:57" customFormat="1" x14ac:dyDescent="0.25">
      <c r="M269" s="37"/>
      <c r="N269" s="91"/>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row>
    <row r="270" spans="13:57" customFormat="1" x14ac:dyDescent="0.25">
      <c r="M270" s="37"/>
      <c r="N270" s="91"/>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row>
    <row r="271" spans="13:57" customFormat="1" x14ac:dyDescent="0.25">
      <c r="M271" s="37"/>
      <c r="N271" s="91"/>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row>
    <row r="272" spans="13:57" customFormat="1" x14ac:dyDescent="0.25">
      <c r="M272" s="37"/>
      <c r="N272" s="91"/>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row>
    <row r="273" spans="13:57" customFormat="1" x14ac:dyDescent="0.25">
      <c r="M273" s="37"/>
      <c r="N273" s="91"/>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row>
    <row r="274" spans="13:57" customFormat="1" x14ac:dyDescent="0.25">
      <c r="M274" s="37"/>
      <c r="N274" s="91"/>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row>
    <row r="275" spans="13:57" customFormat="1" x14ac:dyDescent="0.25">
      <c r="M275" s="37"/>
      <c r="N275" s="91"/>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Калькулятор</vt:lpstr>
      <vt:lpstr>График_70%</vt:lpstr>
      <vt:lpstr>График_85%</vt:lpstr>
      <vt:lpstr>Calc_70%</vt:lpstr>
      <vt:lpstr>Calc_85%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Герасименко Александр Вячеславович</dc:creator>
  <cp:lastModifiedBy>Грабовский Сергей Юрьевич</cp:lastModifiedBy>
  <dcterms:created xsi:type="dcterms:W3CDTF">2021-08-31T08:34:07Z</dcterms:created>
  <dcterms:modified xsi:type="dcterms:W3CDTF">2021-09-14T14:04:32Z</dcterms:modified>
</cp:coreProperties>
</file>